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 - Info de las áreas\IT\Página Web\Transparencia\2019-03\"/>
    </mc:Choice>
  </mc:AlternateContent>
  <xr:revisionPtr revIDLastSave="0" documentId="8_{BD145001-77D1-4E77-A560-0368E8284DE6}" xr6:coauthVersionLast="36" xr6:coauthVersionMax="36" xr10:uidLastSave="{00000000-0000-0000-0000-000000000000}"/>
  <bookViews>
    <workbookView xWindow="0" yWindow="0" windowWidth="28800" windowHeight="12225" xr2:uid="{EE454363-B438-4805-9ACB-04EF1F23979B}"/>
  </bookViews>
  <sheets>
    <sheet name="MARZO" sheetId="2" r:id="rId1"/>
  </sheets>
  <externalReferences>
    <externalReference r:id="rId2"/>
    <externalReference r:id="rId3"/>
  </externalReferences>
  <definedNames>
    <definedName name="_xlnm.Print_Titles" localSheetId="0">MARZO!$1:$9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" l="1"/>
  <c r="D11" i="2"/>
  <c r="E11" i="2"/>
  <c r="F11" i="2"/>
  <c r="G11" i="2"/>
  <c r="D12" i="2"/>
  <c r="E12" i="2"/>
  <c r="F12" i="2"/>
  <c r="G12" i="2"/>
  <c r="D13" i="2"/>
  <c r="E13" i="2"/>
  <c r="F13" i="2"/>
  <c r="H13" i="2" s="1"/>
  <c r="G13" i="2"/>
  <c r="D14" i="2"/>
  <c r="E14" i="2"/>
  <c r="F14" i="2"/>
  <c r="G14" i="2"/>
  <c r="D15" i="2"/>
  <c r="E15" i="2"/>
  <c r="I15" i="2" s="1"/>
  <c r="F15" i="2"/>
  <c r="H15" i="2" s="1"/>
  <c r="G15" i="2"/>
  <c r="D16" i="2"/>
  <c r="E16" i="2"/>
  <c r="F16" i="2"/>
  <c r="H16" i="2" s="1"/>
  <c r="K16" i="2" s="1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K20" i="2" s="1"/>
  <c r="E20" i="2"/>
  <c r="F20" i="2"/>
  <c r="H20" i="2" s="1"/>
  <c r="I20" i="2" s="1"/>
  <c r="G20" i="2"/>
  <c r="D21" i="2"/>
  <c r="E21" i="2"/>
  <c r="F21" i="2"/>
  <c r="H21" i="2" s="1"/>
  <c r="G21" i="2"/>
  <c r="D22" i="2"/>
  <c r="K22" i="2" s="1"/>
  <c r="E22" i="2"/>
  <c r="J22" i="2" s="1"/>
  <c r="F22" i="2"/>
  <c r="H22" i="2" s="1"/>
  <c r="G22" i="2"/>
  <c r="C23" i="2"/>
  <c r="D24" i="2"/>
  <c r="E24" i="2"/>
  <c r="F24" i="2"/>
  <c r="G24" i="2"/>
  <c r="D25" i="2"/>
  <c r="E25" i="2"/>
  <c r="F25" i="2"/>
  <c r="G25" i="2"/>
  <c r="H25" i="2" s="1"/>
  <c r="I25" i="2" s="1"/>
  <c r="D26" i="2"/>
  <c r="E26" i="2"/>
  <c r="F26" i="2"/>
  <c r="G26" i="2"/>
  <c r="H26" i="2" s="1"/>
  <c r="I26" i="2" s="1"/>
  <c r="D27" i="2"/>
  <c r="E27" i="2"/>
  <c r="F27" i="2"/>
  <c r="G27" i="2"/>
  <c r="H27" i="2"/>
  <c r="I27" i="2" s="1"/>
  <c r="D28" i="2"/>
  <c r="E28" i="2"/>
  <c r="F28" i="2"/>
  <c r="G28" i="2"/>
  <c r="H28" i="2"/>
  <c r="I28" i="2" s="1"/>
  <c r="D29" i="2"/>
  <c r="E29" i="2"/>
  <c r="F29" i="2"/>
  <c r="H29" i="2" s="1"/>
  <c r="I29" i="2" s="1"/>
  <c r="G29" i="2"/>
  <c r="D30" i="2"/>
  <c r="E30" i="2"/>
  <c r="F30" i="2"/>
  <c r="H30" i="2" s="1"/>
  <c r="I30" i="2" s="1"/>
  <c r="G30" i="2"/>
  <c r="D31" i="2"/>
  <c r="E31" i="2"/>
  <c r="F31" i="2"/>
  <c r="G31" i="2"/>
  <c r="H31" i="2"/>
  <c r="D32" i="2"/>
  <c r="E32" i="2"/>
  <c r="F32" i="2"/>
  <c r="G32" i="2"/>
  <c r="H32" i="2" s="1"/>
  <c r="D33" i="2"/>
  <c r="E33" i="2"/>
  <c r="F33" i="2"/>
  <c r="G33" i="2"/>
  <c r="H33" i="2" s="1"/>
  <c r="I33" i="2" s="1"/>
  <c r="D34" i="2"/>
  <c r="E34" i="2"/>
  <c r="F34" i="2"/>
  <c r="G34" i="2"/>
  <c r="H34" i="2"/>
  <c r="D35" i="2"/>
  <c r="E35" i="2"/>
  <c r="F35" i="2"/>
  <c r="G35" i="2"/>
  <c r="H35" i="2"/>
  <c r="I35" i="2" s="1"/>
  <c r="D36" i="2"/>
  <c r="E36" i="2"/>
  <c r="F36" i="2"/>
  <c r="G36" i="2"/>
  <c r="H36" i="2"/>
  <c r="D37" i="2"/>
  <c r="E37" i="2"/>
  <c r="F37" i="2"/>
  <c r="H37" i="2" s="1"/>
  <c r="G37" i="2"/>
  <c r="D38" i="2"/>
  <c r="E38" i="2"/>
  <c r="F38" i="2"/>
  <c r="H38" i="2" s="1"/>
  <c r="G38" i="2"/>
  <c r="C39" i="2"/>
  <c r="D40" i="2"/>
  <c r="E40" i="2"/>
  <c r="J40" i="2" s="1"/>
  <c r="F40" i="2"/>
  <c r="G40" i="2"/>
  <c r="H40" i="2" s="1"/>
  <c r="D41" i="2"/>
  <c r="E41" i="2"/>
  <c r="F41" i="2"/>
  <c r="G41" i="2"/>
  <c r="H41" i="2" s="1"/>
  <c r="I41" i="2" s="1"/>
  <c r="D42" i="2"/>
  <c r="K42" i="2" s="1"/>
  <c r="E42" i="2"/>
  <c r="J42" i="2" s="1"/>
  <c r="F42" i="2"/>
  <c r="G42" i="2"/>
  <c r="H42" i="2" s="1"/>
  <c r="D43" i="2"/>
  <c r="E43" i="2"/>
  <c r="F43" i="2"/>
  <c r="G43" i="2"/>
  <c r="H43" i="2" s="1"/>
  <c r="D44" i="2"/>
  <c r="K44" i="2" s="1"/>
  <c r="E44" i="2"/>
  <c r="J44" i="2" s="1"/>
  <c r="F44" i="2"/>
  <c r="G44" i="2"/>
  <c r="H44" i="2" s="1"/>
  <c r="D45" i="2"/>
  <c r="E45" i="2"/>
  <c r="F45" i="2"/>
  <c r="G45" i="2"/>
  <c r="H45" i="2" s="1"/>
  <c r="D46" i="2"/>
  <c r="K46" i="2" s="1"/>
  <c r="E46" i="2"/>
  <c r="J46" i="2" s="1"/>
  <c r="F46" i="2"/>
  <c r="G46" i="2"/>
  <c r="H46" i="2" s="1"/>
  <c r="D47" i="2"/>
  <c r="E47" i="2"/>
  <c r="F47" i="2"/>
  <c r="G47" i="2"/>
  <c r="H47" i="2" s="1"/>
  <c r="D48" i="2"/>
  <c r="K48" i="2" s="1"/>
  <c r="E48" i="2"/>
  <c r="J48" i="2" s="1"/>
  <c r="F48" i="2"/>
  <c r="G48" i="2"/>
  <c r="H48" i="2" s="1"/>
  <c r="D49" i="2"/>
  <c r="E49" i="2"/>
  <c r="F49" i="2"/>
  <c r="G49" i="2"/>
  <c r="H49" i="2" s="1"/>
  <c r="D50" i="2"/>
  <c r="K50" i="2" s="1"/>
  <c r="E50" i="2"/>
  <c r="J50" i="2" s="1"/>
  <c r="F50" i="2"/>
  <c r="G50" i="2"/>
  <c r="H50" i="2" s="1"/>
  <c r="C51" i="2"/>
  <c r="D52" i="2"/>
  <c r="E52" i="2"/>
  <c r="F52" i="2"/>
  <c r="H52" i="2" s="1"/>
  <c r="G52" i="2"/>
  <c r="D53" i="2"/>
  <c r="E53" i="2"/>
  <c r="F53" i="2"/>
  <c r="G53" i="2"/>
  <c r="D54" i="2"/>
  <c r="E54" i="2"/>
  <c r="F54" i="2"/>
  <c r="H54" i="2" s="1"/>
  <c r="I54" i="2" s="1"/>
  <c r="G54" i="2"/>
  <c r="C55" i="2"/>
  <c r="D56" i="2"/>
  <c r="E56" i="2"/>
  <c r="F56" i="2"/>
  <c r="H56" i="2" s="1"/>
  <c r="G56" i="2"/>
  <c r="D57" i="2"/>
  <c r="E57" i="2"/>
  <c r="F57" i="2"/>
  <c r="H57" i="2" s="1"/>
  <c r="G57" i="2"/>
  <c r="D58" i="2"/>
  <c r="K58" i="2" s="1"/>
  <c r="E58" i="2"/>
  <c r="F58" i="2"/>
  <c r="G58" i="2"/>
  <c r="H58" i="2"/>
  <c r="C59" i="2"/>
  <c r="D59" i="2"/>
  <c r="E59" i="2"/>
  <c r="F59" i="2"/>
  <c r="G59" i="2"/>
  <c r="H60" i="2"/>
  <c r="H59" i="2" s="1"/>
  <c r="I59" i="2" s="1"/>
  <c r="K57" i="2" l="1"/>
  <c r="H55" i="2"/>
  <c r="I58" i="2"/>
  <c r="E51" i="2"/>
  <c r="J37" i="2"/>
  <c r="J29" i="2"/>
  <c r="F23" i="2"/>
  <c r="H14" i="2"/>
  <c r="I14" i="2" s="1"/>
  <c r="H12" i="2"/>
  <c r="I12" i="2" s="1"/>
  <c r="J49" i="2"/>
  <c r="J45" i="2"/>
  <c r="J43" i="2"/>
  <c r="J41" i="2"/>
  <c r="J39" i="2" s="1"/>
  <c r="K37" i="2"/>
  <c r="J32" i="2"/>
  <c r="K29" i="2"/>
  <c r="I21" i="2"/>
  <c r="K54" i="2"/>
  <c r="K49" i="2"/>
  <c r="K43" i="2"/>
  <c r="K41" i="2"/>
  <c r="H19" i="2"/>
  <c r="H17" i="2"/>
  <c r="K17" i="2" s="1"/>
  <c r="G23" i="2"/>
  <c r="J47" i="2"/>
  <c r="F55" i="2"/>
  <c r="K45" i="2"/>
  <c r="I56" i="2"/>
  <c r="H53" i="2"/>
  <c r="I53" i="2" s="1"/>
  <c r="I42" i="2"/>
  <c r="J38" i="2"/>
  <c r="K35" i="2"/>
  <c r="I31" i="2"/>
  <c r="J30" i="2"/>
  <c r="K27" i="2"/>
  <c r="J19" i="2"/>
  <c r="G10" i="2"/>
  <c r="G55" i="2"/>
  <c r="K52" i="2"/>
  <c r="K47" i="2"/>
  <c r="K56" i="2"/>
  <c r="K55" i="2" s="1"/>
  <c r="F39" i="2"/>
  <c r="K38" i="2"/>
  <c r="I34" i="2"/>
  <c r="K30" i="2"/>
  <c r="J25" i="2"/>
  <c r="F10" i="2"/>
  <c r="J36" i="2"/>
  <c r="J28" i="2"/>
  <c r="I22" i="2"/>
  <c r="I16" i="2"/>
  <c r="E10" i="2"/>
  <c r="I57" i="2"/>
  <c r="G51" i="2"/>
  <c r="K28" i="2"/>
  <c r="H24" i="2"/>
  <c r="H18" i="2"/>
  <c r="K18" i="2" s="1"/>
  <c r="D10" i="2"/>
  <c r="K40" i="2"/>
  <c r="K39" i="2" s="1"/>
  <c r="J58" i="2"/>
  <c r="I45" i="2"/>
  <c r="K33" i="2"/>
  <c r="K25" i="2"/>
  <c r="J21" i="2"/>
  <c r="J57" i="2"/>
  <c r="D55" i="2"/>
  <c r="J33" i="2"/>
  <c r="J13" i="2"/>
  <c r="K13" i="2"/>
  <c r="J53" i="2"/>
  <c r="I49" i="2"/>
  <c r="I47" i="2"/>
  <c r="I43" i="2"/>
  <c r="G39" i="2"/>
  <c r="I37" i="2"/>
  <c r="F51" i="2"/>
  <c r="F9" i="2" s="1"/>
  <c r="D39" i="2"/>
  <c r="K36" i="2"/>
  <c r="I32" i="2"/>
  <c r="J31" i="2"/>
  <c r="I24" i="2"/>
  <c r="J24" i="2"/>
  <c r="K21" i="2"/>
  <c r="I17" i="2"/>
  <c r="J16" i="2"/>
  <c r="J34" i="2"/>
  <c r="K31" i="2"/>
  <c r="J26" i="2"/>
  <c r="I38" i="2"/>
  <c r="K34" i="2"/>
  <c r="K26" i="2"/>
  <c r="J54" i="2"/>
  <c r="I50" i="2"/>
  <c r="I48" i="2"/>
  <c r="I46" i="2"/>
  <c r="I44" i="2"/>
  <c r="H39" i="2"/>
  <c r="I40" i="2"/>
  <c r="E23" i="2"/>
  <c r="J12" i="2"/>
  <c r="K12" i="2"/>
  <c r="I60" i="2"/>
  <c r="J60" i="2"/>
  <c r="J59" i="2" s="1"/>
  <c r="K60" i="2"/>
  <c r="K59" i="2" s="1"/>
  <c r="I52" i="2"/>
  <c r="J52" i="2"/>
  <c r="J51" i="2" s="1"/>
  <c r="I36" i="2"/>
  <c r="J35" i="2"/>
  <c r="K32" i="2"/>
  <c r="J27" i="2"/>
  <c r="K24" i="2"/>
  <c r="J20" i="2"/>
  <c r="J15" i="2"/>
  <c r="K15" i="2"/>
  <c r="I13" i="2"/>
  <c r="C9" i="2"/>
  <c r="D51" i="2"/>
  <c r="J56" i="2"/>
  <c r="E55" i="2"/>
  <c r="I55" i="2" s="1"/>
  <c r="H23" i="2"/>
  <c r="I23" i="2" s="1"/>
  <c r="H11" i="2"/>
  <c r="E39" i="2"/>
  <c r="D23" i="2"/>
  <c r="D9" i="2" s="1"/>
  <c r="K14" i="2" l="1"/>
  <c r="J17" i="2"/>
  <c r="K19" i="2"/>
  <c r="I19" i="2"/>
  <c r="J14" i="2"/>
  <c r="G9" i="2"/>
  <c r="I18" i="2"/>
  <c r="K53" i="2"/>
  <c r="K51" i="2" s="1"/>
  <c r="E9" i="2"/>
  <c r="J18" i="2"/>
  <c r="H51" i="2"/>
  <c r="I51" i="2" s="1"/>
  <c r="K23" i="2"/>
  <c r="I39" i="2"/>
  <c r="J55" i="2"/>
  <c r="J23" i="2"/>
  <c r="J11" i="2"/>
  <c r="K11" i="2"/>
  <c r="H10" i="2"/>
  <c r="I11" i="2"/>
  <c r="K10" i="2" l="1"/>
  <c r="J10" i="2"/>
  <c r="H9" i="2"/>
  <c r="I9" i="2" s="1"/>
  <c r="I10" i="2"/>
  <c r="K9" i="2"/>
  <c r="J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LMartinez</author>
  </authors>
  <commentList>
    <comment ref="A6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<sst xmlns="http://schemas.openxmlformats.org/spreadsheetml/2006/main" count="119" uniqueCount="118">
  <si>
    <t>IMPREVISTOS</t>
  </si>
  <si>
    <t>930</t>
  </si>
  <si>
    <t>ASIGNACIONES GLOBALES</t>
  </si>
  <si>
    <t>OTRAS TRANFERENCIAS</t>
  </si>
  <si>
    <t>649</t>
  </si>
  <si>
    <t>CAPACITACIÓN Y ESTUDIOS</t>
  </si>
  <si>
    <t>624</t>
  </si>
  <si>
    <t>DONATIVOS A PERSONAS</t>
  </si>
  <si>
    <t>611</t>
  </si>
  <si>
    <t>TRANSFERENCIAS CORRIENTES</t>
  </si>
  <si>
    <t>6</t>
  </si>
  <si>
    <t>EQUIPO DE COMPUTACION</t>
  </si>
  <si>
    <t>380</t>
  </si>
  <si>
    <t>MOBILIARIO DE OFICINA</t>
  </si>
  <si>
    <t>350</t>
  </si>
  <si>
    <t>EQUIPO DE OFICINA</t>
  </si>
  <si>
    <t>340</t>
  </si>
  <si>
    <t>MAQUINARIA Y EQUIPO</t>
  </si>
  <si>
    <t>3</t>
  </si>
  <si>
    <t>ÚTILES Y MATERIALES DE OFICINA</t>
  </si>
  <si>
    <t>275</t>
  </si>
  <si>
    <t>ÚTILES DE ASEO Y LIMPIEZA</t>
  </si>
  <si>
    <t>273</t>
  </si>
  <si>
    <t>ÚTILES DE COCINA Y COMEDOR</t>
  </si>
  <si>
    <t>271</t>
  </si>
  <si>
    <t>OTROS PRODUCTOS VARIOS</t>
  </si>
  <si>
    <t>269</t>
  </si>
  <si>
    <t>PAPELERÍA</t>
  </si>
  <si>
    <t>232</t>
  </si>
  <si>
    <t>IMPRESOS</t>
  </si>
  <si>
    <t>231</t>
  </si>
  <si>
    <t>GASOLINA</t>
  </si>
  <si>
    <t>223</t>
  </si>
  <si>
    <t>DIESEL</t>
  </si>
  <si>
    <t>221</t>
  </si>
  <si>
    <t>PRENDAS DE VESTIR</t>
  </si>
  <si>
    <t>214</t>
  </si>
  <si>
    <t>BEBIDAS</t>
  </si>
  <si>
    <t>203</t>
  </si>
  <si>
    <t>ALIMENTO PARA CONSUMO HUMANO</t>
  </si>
  <si>
    <t>201</t>
  </si>
  <si>
    <t>MATERIALES Y SUMINISTROS</t>
  </si>
  <si>
    <t>2</t>
  </si>
  <si>
    <t>TRANSPORTE DE PERSONAS Y BIENES</t>
  </si>
  <si>
    <t>196</t>
  </si>
  <si>
    <t>VIÁTICOS</t>
  </si>
  <si>
    <t>195</t>
  </si>
  <si>
    <t>OTROS MANTENIMIENTOS Y REPARACIONES</t>
  </si>
  <si>
    <t>189</t>
  </si>
  <si>
    <t xml:space="preserve">CONSULTORIAS  </t>
  </si>
  <si>
    <t>171</t>
  </si>
  <si>
    <t>OTROS SERVICIOS COMERCIALES Y FINANCIEROS</t>
  </si>
  <si>
    <t>169</t>
  </si>
  <si>
    <t>GASTOS DE SEGUROS</t>
  </si>
  <si>
    <t>164</t>
  </si>
  <si>
    <t>GASTOS JUDICIALES</t>
  </si>
  <si>
    <t>163</t>
  </si>
  <si>
    <t>COMISIONES Y GASTOS BANCARIOS</t>
  </si>
  <si>
    <t>162</t>
  </si>
  <si>
    <t>TRANSPORTE DE O PARA EL EXTERIOR</t>
  </si>
  <si>
    <t>152</t>
  </si>
  <si>
    <t>TRANSPORTE DENTRO DEL PAIS</t>
  </si>
  <si>
    <t>151</t>
  </si>
  <si>
    <t>VIATICOS EN EL EXTERIOR</t>
  </si>
  <si>
    <t>142</t>
  </si>
  <si>
    <t>PROMOCIÓN Y PUBLICIDAD</t>
  </si>
  <si>
    <t>132</t>
  </si>
  <si>
    <t>IMPRESIÓN, ENCUADERNACIÓN Y OTROS</t>
  </si>
  <si>
    <t>120</t>
  </si>
  <si>
    <t>SERVICIO DE TRANSMISIÓN DE DATOS</t>
  </si>
  <si>
    <t>116</t>
  </si>
  <si>
    <t>OTROS ALQUILERES</t>
  </si>
  <si>
    <t>109</t>
  </si>
  <si>
    <t>SERVICIOS NO PERSONALES</t>
  </si>
  <si>
    <t>1</t>
  </si>
  <si>
    <t>CONTRIBUCIONES A LA SEGURIDAD SOCIAL</t>
  </si>
  <si>
    <t>099</t>
  </si>
  <si>
    <t>XIII MES</t>
  </si>
  <si>
    <t>096</t>
  </si>
  <si>
    <t>SUELDOS</t>
  </si>
  <si>
    <t>091</t>
  </si>
  <si>
    <t>GRATIFICACIONES, INCENTIVOS Y OTROS SERVICIOS PERSONALES</t>
  </si>
  <si>
    <t>080</t>
  </si>
  <si>
    <t>CUOTA PATRONAL DE RIESGO PROFESIONAL</t>
  </si>
  <si>
    <t>073</t>
  </si>
  <si>
    <t>CUOTA PATRONAL DE SEGURO EDUCATIVO</t>
  </si>
  <si>
    <t>072</t>
  </si>
  <si>
    <t>CUOTA PATRONAL DE SEGURO SOCIAL</t>
  </si>
  <si>
    <t>071</t>
  </si>
  <si>
    <t>050</t>
  </si>
  <si>
    <t>SOBRETIEMPO</t>
  </si>
  <si>
    <t>040</t>
  </si>
  <si>
    <t>GASTOS DE REPRESENTACION FIJOS</t>
  </si>
  <si>
    <t>030</t>
  </si>
  <si>
    <t>DIETAS</t>
  </si>
  <si>
    <t>020</t>
  </si>
  <si>
    <t>PERSONAL FIJO</t>
  </si>
  <si>
    <t>001</t>
  </si>
  <si>
    <t>SERVICIOS PERSONALES</t>
  </si>
  <si>
    <t>TOTAL</t>
  </si>
  <si>
    <t>DISPONIBLE ANUAL</t>
  </si>
  <si>
    <t>DISPONIBLE A LA FECHA</t>
  </si>
  <si>
    <t>EJECUCIÓN   EN   %</t>
  </si>
  <si>
    <t>TOTAL EJECUTADO</t>
  </si>
  <si>
    <t>EJECUCIÓN DEL MES DE MARZO</t>
  </si>
  <si>
    <t>EJECUCIÓN ACUMULADA ANTERIOR</t>
  </si>
  <si>
    <t>ASIGNACION A LA FECHA</t>
  </si>
  <si>
    <t>PRESUPUESTO MODIFICADO</t>
  </si>
  <si>
    <t>PRESUPUESTO LEY 2019</t>
  </si>
  <si>
    <t>OBJETO DE GASTO</t>
  </si>
  <si>
    <t>COD.</t>
  </si>
  <si>
    <t>marzo</t>
  </si>
  <si>
    <t>(En balboas)</t>
  </si>
  <si>
    <t>al 31 de marzo de 2019</t>
  </si>
  <si>
    <t>CUADRO DE EJECUCIÓN PRESUPUESTARIA DE GASTOS</t>
  </si>
  <si>
    <t>MINISTERIO DE ECONOMÍA Y FINANZAS</t>
  </si>
  <si>
    <t>DIRECCIÓN DE PRESUPUESTO DE LA NACIÓN</t>
  </si>
  <si>
    <t>EMPRESA NACIONAL DE AUTOPISTA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</si>
</sst>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4" fontId="3" fillId="0" borderId="1" xfId="1" applyNumberFormat="1" applyFont="1" applyBorder="1" applyAlignment="1">
      <alignment horizontal="right"/>
    </xf>
    <xf numFmtId="4" fontId="4" fillId="0" borderId="1" xfId="2" applyNumberFormat="1" applyFont="1" applyBorder="1"/>
    <xf numFmtId="4" fontId="3" fillId="0" borderId="1" xfId="0" applyNumberFormat="1" applyFont="1" applyBorder="1"/>
    <xf numFmtId="4" fontId="5" fillId="0" borderId="1" xfId="2" applyNumberFormat="1" applyFont="1" applyBorder="1"/>
    <xf numFmtId="4" fontId="5" fillId="0" borderId="1" xfId="2" applyNumberFormat="1" applyFont="1" applyFill="1" applyBorder="1"/>
    <xf numFmtId="0" fontId="5" fillId="0" borderId="1" xfId="0" applyFont="1" applyBorder="1"/>
    <xf numFmtId="49" fontId="6" fillId="0" borderId="1" xfId="0" applyNumberFormat="1" applyFont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5" fillId="3" borderId="1" xfId="2" applyNumberFormat="1" applyFont="1" applyFill="1" applyBorder="1"/>
    <xf numFmtId="0" fontId="5" fillId="3" borderId="1" xfId="0" applyFont="1" applyFill="1" applyBorder="1"/>
    <xf numFmtId="49" fontId="6" fillId="3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2" fillId="0" borderId="0" xfId="2" applyFont="1"/>
    <xf numFmtId="49" fontId="7" fillId="0" borderId="1" xfId="0" applyNumberFormat="1" applyFont="1" applyBorder="1" applyAlignment="1">
      <alignment horizontal="left"/>
    </xf>
    <xf numFmtId="164" fontId="5" fillId="4" borderId="1" xfId="2" applyFont="1" applyFill="1" applyBorder="1"/>
    <xf numFmtId="0" fontId="6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9" fillId="0" borderId="2" xfId="0" applyFont="1" applyBorder="1" applyAlignment="1"/>
    <xf numFmtId="0" fontId="10" fillId="0" borderId="2" xfId="0" applyFont="1" applyBorder="1"/>
    <xf numFmtId="0" fontId="11" fillId="0" borderId="2" xfId="0" applyFont="1" applyBorder="1"/>
    <xf numFmtId="49" fontId="2" fillId="0" borderId="2" xfId="0" applyNumberFormat="1" applyFont="1" applyBorder="1"/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2" xr:uid="{30DCDAAC-A51F-4765-9962-22324AE159E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177644</xdr:colOff>
      <xdr:row>0</xdr:row>
      <xdr:rowOff>129540</xdr:rowOff>
    </xdr:from>
    <xdr:ext cx="1414936" cy="861059"/>
    <xdr:pic>
      <xdr:nvPicPr>
        <xdr:cNvPr id="2" name="Picture 1" descr="Macintosh HD:Users:ajipintao-diseno02:Desktop:PLACID:ENA:Logo:logoena:logoena.wmf">
          <a:extLst>
            <a:ext uri="{FF2B5EF4-FFF2-40B4-BE49-F238E27FC236}">
              <a16:creationId xmlns:a16="http://schemas.microsoft.com/office/drawing/2014/main" id="{54D3FFBD-97FA-43F5-B281-E18CFB01CA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44" y="129540"/>
          <a:ext cx="1414936" cy="8610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-IT\Downloads\Presupuesto%20a%20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-IT\Downloads\Presupue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2019"/>
      <sheetName val="MOD 2019 MES A MES"/>
      <sheetName val="ENERO"/>
      <sheetName val="FEBRERO"/>
      <sheetName val="MARZO"/>
    </sheetNames>
    <sheetDataSet>
      <sheetData sheetId="0">
        <row r="7">
          <cell r="F7">
            <v>56650</v>
          </cell>
        </row>
        <row r="8">
          <cell r="F8">
            <v>10500</v>
          </cell>
        </row>
        <row r="9">
          <cell r="F9">
            <v>5750</v>
          </cell>
        </row>
        <row r="12">
          <cell r="F12">
            <v>7643.89</v>
          </cell>
        </row>
        <row r="13">
          <cell r="F13">
            <v>849.66</v>
          </cell>
        </row>
        <row r="14">
          <cell r="F14">
            <v>1310.4100000000001</v>
          </cell>
        </row>
        <row r="20">
          <cell r="F20">
            <v>606</v>
          </cell>
        </row>
        <row r="28">
          <cell r="F28">
            <v>2796.03</v>
          </cell>
        </row>
        <row r="29">
          <cell r="F29">
            <v>750</v>
          </cell>
        </row>
        <row r="35">
          <cell r="F35">
            <v>150</v>
          </cell>
        </row>
        <row r="44">
          <cell r="F44">
            <v>138.22999999999999</v>
          </cell>
        </row>
        <row r="50">
          <cell r="F50">
            <v>60532</v>
          </cell>
        </row>
      </sheetData>
      <sheetData sheetId="1">
        <row r="14">
          <cell r="A14" t="str">
            <v>001</v>
          </cell>
          <cell r="B14" t="str">
            <v>PERSONAL FIJO</v>
          </cell>
          <cell r="C14">
            <v>1103820</v>
          </cell>
        </row>
        <row r="15">
          <cell r="A15" t="str">
            <v>020</v>
          </cell>
          <cell r="B15" t="str">
            <v>DIETAS</v>
          </cell>
          <cell r="C15">
            <v>81000</v>
          </cell>
        </row>
        <row r="16">
          <cell r="A16" t="str">
            <v>030</v>
          </cell>
          <cell r="B16" t="str">
            <v>GASTOS DE REPRESENTACION FIJO</v>
          </cell>
          <cell r="C16">
            <v>89580</v>
          </cell>
        </row>
        <row r="17">
          <cell r="A17" t="str">
            <v>040</v>
          </cell>
          <cell r="B17" t="str">
            <v>SOBRETIEMPO</v>
          </cell>
          <cell r="C17">
            <v>1200</v>
          </cell>
        </row>
        <row r="18">
          <cell r="A18" t="str">
            <v>050</v>
          </cell>
          <cell r="B18" t="str">
            <v>XIII</v>
          </cell>
          <cell r="C18">
            <v>104423</v>
          </cell>
        </row>
        <row r="19">
          <cell r="A19" t="str">
            <v>070</v>
          </cell>
          <cell r="B19" t="str">
            <v>CONTRIBUCIONES A LA SEGURIDAD</v>
          </cell>
          <cell r="C19">
            <v>199035</v>
          </cell>
        </row>
        <row r="20">
          <cell r="A20" t="str">
            <v>071</v>
          </cell>
          <cell r="B20" t="str">
            <v>CUOTA PATRONAL DE SEGURO SOCIAL</v>
          </cell>
          <cell r="C20">
            <v>157417</v>
          </cell>
        </row>
        <row r="21">
          <cell r="A21" t="str">
            <v>072</v>
          </cell>
          <cell r="B21" t="str">
            <v>CUOTA PATRONAL DE SEGURO EDUCATIVO</v>
          </cell>
          <cell r="C21">
            <v>16557</v>
          </cell>
        </row>
        <row r="22">
          <cell r="A22" t="str">
            <v>073</v>
          </cell>
          <cell r="B22" t="str">
            <v>CUOTA PATRONAL DE RIESGO PROFESIONAL</v>
          </cell>
          <cell r="C22">
            <v>25061</v>
          </cell>
        </row>
        <row r="23">
          <cell r="A23" t="str">
            <v>080</v>
          </cell>
          <cell r="B23" t="str">
            <v>OTROS SERVICIOS PERSONALES</v>
          </cell>
          <cell r="C23">
            <v>99450</v>
          </cell>
        </row>
        <row r="24">
          <cell r="A24" t="str">
            <v>090</v>
          </cell>
          <cell r="B24" t="str">
            <v>CREDITOS RECONOCIDOS POR SERVICIOS PERSONALES</v>
          </cell>
          <cell r="C24">
            <v>77650</v>
          </cell>
        </row>
        <row r="25">
          <cell r="A25" t="str">
            <v>091</v>
          </cell>
          <cell r="B25" t="str">
            <v>SUELDOS</v>
          </cell>
          <cell r="C25">
            <v>75300</v>
          </cell>
        </row>
        <row r="26">
          <cell r="A26" t="str">
            <v>094</v>
          </cell>
          <cell r="B26" t="str">
            <v>GASTOS DE REPRESENTACION FIJO</v>
          </cell>
          <cell r="C26">
            <v>0</v>
          </cell>
        </row>
        <row r="27">
          <cell r="A27" t="str">
            <v>096</v>
          </cell>
          <cell r="B27" t="str">
            <v>XIII MES</v>
          </cell>
          <cell r="C27">
            <v>250</v>
          </cell>
        </row>
        <row r="28">
          <cell r="A28" t="str">
            <v>098</v>
          </cell>
          <cell r="B28" t="str">
            <v>OTROS SERVICIOS PERSONALES</v>
          </cell>
          <cell r="C28">
            <v>0</v>
          </cell>
        </row>
        <row r="29">
          <cell r="A29" t="str">
            <v>099</v>
          </cell>
          <cell r="B29" t="str">
            <v>CONTRIBUCIONES A LA SEGURIDAD SOCIAL</v>
          </cell>
          <cell r="C29">
            <v>2100</v>
          </cell>
        </row>
        <row r="30">
          <cell r="A30" t="str">
            <v>1</v>
          </cell>
          <cell r="B30" t="str">
            <v>SERVICIOS NO PERSONALES</v>
          </cell>
          <cell r="C30">
            <v>777442</v>
          </cell>
        </row>
        <row r="31">
          <cell r="A31" t="str">
            <v>100</v>
          </cell>
          <cell r="B31" t="str">
            <v>ALQUILERES</v>
          </cell>
          <cell r="C31">
            <v>1200</v>
          </cell>
        </row>
        <row r="32">
          <cell r="A32" t="str">
            <v>109</v>
          </cell>
          <cell r="B32" t="str">
            <v>OTROS ALQUILERES</v>
          </cell>
          <cell r="C32">
            <v>1200</v>
          </cell>
        </row>
        <row r="33">
          <cell r="A33" t="str">
            <v>110</v>
          </cell>
          <cell r="B33" t="str">
            <v>SERVICIOS BASICOS</v>
          </cell>
          <cell r="C33">
            <v>13100</v>
          </cell>
        </row>
        <row r="34">
          <cell r="A34" t="str">
            <v>113</v>
          </cell>
          <cell r="B34" t="str">
            <v>CORREO</v>
          </cell>
          <cell r="C34">
            <v>0</v>
          </cell>
        </row>
        <row r="35">
          <cell r="A35" t="str">
            <v>115</v>
          </cell>
          <cell r="B35" t="str">
            <v>TELECOMUNICACIONES</v>
          </cell>
          <cell r="C35">
            <v>0</v>
          </cell>
        </row>
        <row r="36">
          <cell r="A36" t="str">
            <v>116</v>
          </cell>
          <cell r="B36" t="str">
            <v>SERV. DE TRANSMISION DE DATOS</v>
          </cell>
          <cell r="C36">
            <v>12000</v>
          </cell>
        </row>
        <row r="37">
          <cell r="A37" t="str">
            <v>120</v>
          </cell>
          <cell r="B37" t="str">
            <v>IMPRESIÓN, ENCUADERNACION Y</v>
          </cell>
          <cell r="C37">
            <v>1100</v>
          </cell>
        </row>
        <row r="38">
          <cell r="A38" t="str">
            <v>130</v>
          </cell>
          <cell r="B38" t="str">
            <v>INFORMACION Y PUBLICIDAD</v>
          </cell>
          <cell r="C38">
            <v>90000</v>
          </cell>
        </row>
        <row r="39">
          <cell r="A39" t="str">
            <v>131</v>
          </cell>
          <cell r="B39" t="str">
            <v>ANUNCIOS Y AVISOS</v>
          </cell>
          <cell r="C39">
            <v>0</v>
          </cell>
        </row>
        <row r="40">
          <cell r="A40" t="str">
            <v>132</v>
          </cell>
          <cell r="B40" t="str">
            <v>PROMOCION Y PUBLICIDAD</v>
          </cell>
          <cell r="C40">
            <v>90000</v>
          </cell>
        </row>
        <row r="41">
          <cell r="A41" t="str">
            <v>140</v>
          </cell>
          <cell r="B41" t="str">
            <v>VIATICOS</v>
          </cell>
          <cell r="C41">
            <v>40000</v>
          </cell>
        </row>
        <row r="42">
          <cell r="A42" t="str">
            <v>141</v>
          </cell>
          <cell r="B42" t="str">
            <v>VIATICOS DENTRO DEL PAIS</v>
          </cell>
          <cell r="C42">
            <v>0</v>
          </cell>
        </row>
        <row r="43">
          <cell r="A43" t="str">
            <v>142</v>
          </cell>
          <cell r="B43" t="str">
            <v>VIATICOS EN EL EXTERIOR</v>
          </cell>
          <cell r="C43">
            <v>40000</v>
          </cell>
        </row>
        <row r="44">
          <cell r="A44" t="str">
            <v>143</v>
          </cell>
          <cell r="B44" t="str">
            <v>VIATICOS A OTRAS PERSONAS</v>
          </cell>
          <cell r="C44">
            <v>0</v>
          </cell>
        </row>
        <row r="45">
          <cell r="A45" t="str">
            <v>150</v>
          </cell>
          <cell r="B45" t="str">
            <v>TRANSPORTE DE PERSONAS Y BIENES</v>
          </cell>
          <cell r="C45">
            <v>16600</v>
          </cell>
        </row>
        <row r="46">
          <cell r="A46" t="str">
            <v>151</v>
          </cell>
          <cell r="B46" t="str">
            <v>TRANSPORTE DENTRO DEL PAIS</v>
          </cell>
          <cell r="C46">
            <v>600</v>
          </cell>
        </row>
        <row r="47">
          <cell r="A47" t="str">
            <v>152</v>
          </cell>
          <cell r="B47" t="str">
            <v>TRANSPORTE DE O PARA EL EXTERIOR</v>
          </cell>
          <cell r="C47">
            <v>16000</v>
          </cell>
        </row>
        <row r="48">
          <cell r="A48" t="str">
            <v>160</v>
          </cell>
          <cell r="B48" t="str">
            <v>SERVICIOS COMERCIALES Y FINANCIEROS</v>
          </cell>
          <cell r="C48">
            <v>37380</v>
          </cell>
        </row>
        <row r="49">
          <cell r="A49" t="str">
            <v>162</v>
          </cell>
          <cell r="B49" t="str">
            <v>COMISIONES Y GASTOS BANCARIOS</v>
          </cell>
          <cell r="C49">
            <v>480</v>
          </cell>
        </row>
        <row r="50">
          <cell r="A50" t="str">
            <v>163</v>
          </cell>
          <cell r="B50" t="str">
            <v>GASTOS JUDICIALES</v>
          </cell>
          <cell r="C50">
            <v>1500</v>
          </cell>
        </row>
        <row r="51">
          <cell r="A51" t="str">
            <v>164</v>
          </cell>
          <cell r="B51" t="str">
            <v>GASTOS DE SEGUROS</v>
          </cell>
          <cell r="C51">
            <v>33600</v>
          </cell>
        </row>
        <row r="52">
          <cell r="A52" t="str">
            <v>165</v>
          </cell>
          <cell r="B52" t="str">
            <v>SERVICIOS COMERCIALES</v>
          </cell>
          <cell r="C52">
            <v>0</v>
          </cell>
        </row>
        <row r="53">
          <cell r="A53" t="str">
            <v>169</v>
          </cell>
          <cell r="B53" t="str">
            <v>OTROS SERVICIOS COMERCIALES</v>
          </cell>
          <cell r="C53">
            <v>1800</v>
          </cell>
        </row>
        <row r="54">
          <cell r="A54" t="str">
            <v>170</v>
          </cell>
          <cell r="B54" t="str">
            <v>CONSULTORIAS Y SERVICIOS ESPECIALES</v>
          </cell>
          <cell r="C54">
            <v>573942</v>
          </cell>
        </row>
        <row r="55">
          <cell r="A55" t="str">
            <v>171</v>
          </cell>
          <cell r="B55" t="str">
            <v xml:space="preserve">CONSULTORIAS  </v>
          </cell>
          <cell r="C55">
            <v>573942</v>
          </cell>
        </row>
        <row r="56">
          <cell r="A56" t="str">
            <v>172</v>
          </cell>
          <cell r="B56" t="str">
            <v>SERVICIOS ESPECIALES</v>
          </cell>
          <cell r="C56">
            <v>0</v>
          </cell>
        </row>
        <row r="57">
          <cell r="A57" t="str">
            <v>180</v>
          </cell>
          <cell r="B57" t="str">
            <v>MANTENIMIENTO Y REPARACION</v>
          </cell>
          <cell r="C57">
            <v>4500</v>
          </cell>
        </row>
        <row r="58">
          <cell r="A58" t="str">
            <v>181</v>
          </cell>
          <cell r="B58" t="str">
            <v>MANTENIMIENTO Y REPARACION DE EDIFICIO</v>
          </cell>
          <cell r="C58">
            <v>0</v>
          </cell>
        </row>
        <row r="59">
          <cell r="A59" t="str">
            <v>185</v>
          </cell>
          <cell r="B59" t="str">
            <v>MANT. DE EQUIPO DE COMPUTACION</v>
          </cell>
          <cell r="C59">
            <v>0</v>
          </cell>
        </row>
        <row r="60">
          <cell r="A60" t="str">
            <v>189</v>
          </cell>
          <cell r="B60" t="str">
            <v>OTROS MANTENIMIENTOS Y REPARACIONES</v>
          </cell>
          <cell r="C60">
            <v>4500</v>
          </cell>
        </row>
        <row r="61">
          <cell r="A61" t="str">
            <v>190</v>
          </cell>
          <cell r="B61" t="str">
            <v>CR. REC. POR SERVICIOS NO Personales</v>
          </cell>
          <cell r="C61">
            <v>720</v>
          </cell>
        </row>
        <row r="62">
          <cell r="A62" t="str">
            <v>192</v>
          </cell>
          <cell r="B62" t="str">
            <v>BASICOS</v>
          </cell>
          <cell r="C62">
            <v>0</v>
          </cell>
        </row>
        <row r="63">
          <cell r="A63" t="str">
            <v>195</v>
          </cell>
          <cell r="B63" t="str">
            <v>Viáticos</v>
          </cell>
          <cell r="C63">
            <v>480</v>
          </cell>
        </row>
        <row r="64">
          <cell r="A64" t="str">
            <v>196</v>
          </cell>
          <cell r="B64" t="str">
            <v>Transporte de Personas y Bienes</v>
          </cell>
          <cell r="C64">
            <v>240</v>
          </cell>
        </row>
        <row r="65">
          <cell r="A65" t="str">
            <v>197</v>
          </cell>
          <cell r="B65" t="str">
            <v>Servicios Comerciales y Financieros</v>
          </cell>
          <cell r="C65">
            <v>0</v>
          </cell>
        </row>
        <row r="66">
          <cell r="A66" t="str">
            <v>199</v>
          </cell>
          <cell r="B66" t="str">
            <v>Mantenimiento y Reparación</v>
          </cell>
          <cell r="C66">
            <v>0</v>
          </cell>
        </row>
        <row r="67">
          <cell r="A67" t="str">
            <v>2</v>
          </cell>
          <cell r="B67" t="str">
            <v>MATERIALES Y SUMINISTROS</v>
          </cell>
          <cell r="C67">
            <v>26200</v>
          </cell>
        </row>
        <row r="68">
          <cell r="A68" t="str">
            <v>200</v>
          </cell>
          <cell r="B68" t="str">
            <v>ALIMENTOS Y BEBIDAS</v>
          </cell>
          <cell r="C68">
            <v>9280</v>
          </cell>
        </row>
        <row r="69">
          <cell r="A69" t="str">
            <v>201</v>
          </cell>
          <cell r="B69" t="str">
            <v>ALIMENTOS PARA CONSUMO HUMANO</v>
          </cell>
          <cell r="C69">
            <v>8420</v>
          </cell>
        </row>
        <row r="70">
          <cell r="A70" t="str">
            <v>203</v>
          </cell>
          <cell r="B70" t="str">
            <v>BEBIDAS</v>
          </cell>
          <cell r="C70">
            <v>860</v>
          </cell>
        </row>
        <row r="71">
          <cell r="A71" t="str">
            <v>210</v>
          </cell>
          <cell r="B71" t="str">
            <v>TEXTILES Y VESTUARIO</v>
          </cell>
          <cell r="C71">
            <v>2000</v>
          </cell>
        </row>
        <row r="72">
          <cell r="A72" t="str">
            <v>214</v>
          </cell>
          <cell r="B72" t="str">
            <v>PRENDAS DE VESTIR</v>
          </cell>
          <cell r="C72">
            <v>2000</v>
          </cell>
        </row>
        <row r="73">
          <cell r="A73" t="str">
            <v>220</v>
          </cell>
          <cell r="B73" t="str">
            <v>COMBUSTIBLES Y LUBRICANTES</v>
          </cell>
          <cell r="C73">
            <v>8040</v>
          </cell>
        </row>
        <row r="74">
          <cell r="A74" t="str">
            <v>221</v>
          </cell>
          <cell r="B74" t="str">
            <v>DIESEL</v>
          </cell>
          <cell r="C74">
            <v>7200</v>
          </cell>
        </row>
        <row r="75">
          <cell r="A75" t="str">
            <v>223</v>
          </cell>
          <cell r="B75" t="str">
            <v>GASOLINA</v>
          </cell>
          <cell r="C75">
            <v>840</v>
          </cell>
        </row>
        <row r="76">
          <cell r="A76" t="str">
            <v>230</v>
          </cell>
          <cell r="B76" t="str">
            <v>PRODUCTO DE PAPEL Y CARTON</v>
          </cell>
          <cell r="C76">
            <v>2640</v>
          </cell>
        </row>
        <row r="77">
          <cell r="A77" t="str">
            <v>231</v>
          </cell>
          <cell r="B77" t="str">
            <v>IMPRESOS</v>
          </cell>
          <cell r="C77">
            <v>2000</v>
          </cell>
        </row>
        <row r="78">
          <cell r="A78" t="str">
            <v>232</v>
          </cell>
          <cell r="B78" t="str">
            <v>PAPELERIA</v>
          </cell>
          <cell r="C78">
            <v>640</v>
          </cell>
        </row>
        <row r="79">
          <cell r="A79" t="str">
            <v>260</v>
          </cell>
          <cell r="B79" t="str">
            <v>PRUDUCTOS VARIOS</v>
          </cell>
          <cell r="C79">
            <v>600</v>
          </cell>
        </row>
        <row r="80">
          <cell r="A80" t="str">
            <v>263</v>
          </cell>
          <cell r="B80" t="str">
            <v>MATERIALES Y ARTICULOS DE SEG PUBLICA</v>
          </cell>
          <cell r="C80">
            <v>0</v>
          </cell>
        </row>
        <row r="81">
          <cell r="A81" t="str">
            <v>269</v>
          </cell>
          <cell r="B81" t="str">
            <v>OTROS PRODUC TOS VARIOS</v>
          </cell>
          <cell r="C81">
            <v>600</v>
          </cell>
        </row>
        <row r="82">
          <cell r="A82" t="str">
            <v>270</v>
          </cell>
          <cell r="B82" t="str">
            <v>UTILES Y MATERIALES DIVERSOS</v>
          </cell>
          <cell r="C82">
            <v>3640</v>
          </cell>
        </row>
        <row r="83">
          <cell r="A83" t="str">
            <v>271</v>
          </cell>
          <cell r="B83" t="str">
            <v>UTILES DE COCINA Y COMEDOR</v>
          </cell>
          <cell r="C83">
            <v>240</v>
          </cell>
        </row>
        <row r="84">
          <cell r="A84" t="str">
            <v>273</v>
          </cell>
          <cell r="B84" t="str">
            <v>UTILES DE ASEO Y LIMPIEZA</v>
          </cell>
          <cell r="C84">
            <v>600</v>
          </cell>
        </row>
        <row r="85">
          <cell r="A85" t="str">
            <v>275</v>
          </cell>
          <cell r="B85" t="str">
            <v>UTILES Y MATERIALES DE OFICINA</v>
          </cell>
          <cell r="C85">
            <v>2800</v>
          </cell>
        </row>
        <row r="86">
          <cell r="A86" t="str">
            <v>291</v>
          </cell>
          <cell r="B86" t="str">
            <v>ALIMENTOS Y BEBIDAS</v>
          </cell>
          <cell r="C86">
            <v>0</v>
          </cell>
        </row>
        <row r="87">
          <cell r="A87" t="str">
            <v>293</v>
          </cell>
          <cell r="B87" t="str">
            <v>CREDITOS RECONOCIDOS POR MATERIALES Y SUMINISTROS</v>
          </cell>
          <cell r="C87">
            <v>0</v>
          </cell>
        </row>
        <row r="88">
          <cell r="A88" t="str">
            <v>3</v>
          </cell>
          <cell r="B88" t="str">
            <v xml:space="preserve">MAQUINARIA Y EQUIPO </v>
          </cell>
          <cell r="C88">
            <v>291300</v>
          </cell>
        </row>
        <row r="89">
          <cell r="A89" t="str">
            <v>301</v>
          </cell>
          <cell r="B89" t="str">
            <v>EQUIPO DE COMUNICACIONES</v>
          </cell>
          <cell r="C89">
            <v>0</v>
          </cell>
        </row>
        <row r="90">
          <cell r="A90" t="str">
            <v>314</v>
          </cell>
          <cell r="B90" t="str">
            <v>EQUIPO DE TRANSPORTE TERRESTRE</v>
          </cell>
          <cell r="C90">
            <v>0</v>
          </cell>
        </row>
        <row r="91">
          <cell r="A91" t="str">
            <v>340</v>
          </cell>
          <cell r="B91" t="str">
            <v>EQUIPO DE OFICINA</v>
          </cell>
          <cell r="C91">
            <v>2800</v>
          </cell>
        </row>
        <row r="92">
          <cell r="A92" t="str">
            <v>350</v>
          </cell>
          <cell r="B92" t="str">
            <v>MOBILIARIO DE OFICINA</v>
          </cell>
          <cell r="C92">
            <v>54500</v>
          </cell>
        </row>
        <row r="93">
          <cell r="A93" t="str">
            <v>370</v>
          </cell>
          <cell r="B93" t="str">
            <v>MAQUINARIA Y EQUIPO DE VARIOS</v>
          </cell>
          <cell r="C93">
            <v>0</v>
          </cell>
        </row>
        <row r="94">
          <cell r="A94" t="str">
            <v>380</v>
          </cell>
          <cell r="B94" t="str">
            <v>EQUIPO DE COMPUTACION</v>
          </cell>
          <cell r="C94">
            <v>234000</v>
          </cell>
        </row>
        <row r="95">
          <cell r="A95" t="str">
            <v>392</v>
          </cell>
          <cell r="B95" t="str">
            <v>MAQUINARIA Y EQUIPO DE TRANSPORTE</v>
          </cell>
          <cell r="C95">
            <v>0</v>
          </cell>
        </row>
        <row r="96">
          <cell r="A96" t="str">
            <v>6</v>
          </cell>
          <cell r="B96" t="str">
            <v>TRANSFERENCIAS CORRIENTES</v>
          </cell>
          <cell r="C96">
            <v>143600</v>
          </cell>
        </row>
        <row r="97">
          <cell r="A97" t="str">
            <v>610</v>
          </cell>
          <cell r="B97" t="str">
            <v>A PERSONAS</v>
          </cell>
          <cell r="C97">
            <v>6000</v>
          </cell>
        </row>
        <row r="98">
          <cell r="A98" t="str">
            <v>611</v>
          </cell>
          <cell r="B98" t="str">
            <v>DONATIVOS</v>
          </cell>
          <cell r="C98">
            <v>6000</v>
          </cell>
        </row>
        <row r="99">
          <cell r="A99" t="str">
            <v>620</v>
          </cell>
          <cell r="B99" t="str">
            <v>BECAS DE ESTUDIO</v>
          </cell>
          <cell r="C99">
            <v>39400</v>
          </cell>
        </row>
        <row r="100">
          <cell r="A100" t="str">
            <v>624</v>
          </cell>
          <cell r="B100" t="str">
            <v>CAPACITACION Y ESTUDIO</v>
          </cell>
          <cell r="C100">
            <v>39400</v>
          </cell>
        </row>
        <row r="101">
          <cell r="A101" t="str">
            <v>640</v>
          </cell>
          <cell r="B101" t="str">
            <v>A INSTITUCIONES PUBLICAS</v>
          </cell>
          <cell r="C101">
            <v>98200</v>
          </cell>
        </row>
        <row r="102">
          <cell r="A102" t="str">
            <v>641</v>
          </cell>
          <cell r="B102" t="str">
            <v>GOBIERNO CENTRAL</v>
          </cell>
          <cell r="C102">
            <v>0</v>
          </cell>
        </row>
        <row r="103">
          <cell r="A103" t="str">
            <v>649</v>
          </cell>
          <cell r="B103" t="str">
            <v>IMPUESTOS Y DIVIDENDOS</v>
          </cell>
          <cell r="C103">
            <v>98200</v>
          </cell>
        </row>
        <row r="104">
          <cell r="A104" t="str">
            <v>9</v>
          </cell>
          <cell r="B104" t="str">
            <v>ASIGNACIONES GLOBALES</v>
          </cell>
          <cell r="C104">
            <v>0</v>
          </cell>
        </row>
        <row r="105">
          <cell r="A105" t="str">
            <v>930</v>
          </cell>
          <cell r="B105" t="str">
            <v>IMPREVISTOS</v>
          </cell>
          <cell r="C105">
            <v>0</v>
          </cell>
        </row>
      </sheetData>
      <sheetData sheetId="2" refreshError="1"/>
      <sheetData sheetId="3">
        <row r="11">
          <cell r="H11">
            <v>128766.5</v>
          </cell>
        </row>
        <row r="12">
          <cell r="H12">
            <v>0</v>
          </cell>
        </row>
        <row r="13">
          <cell r="H13">
            <v>11500</v>
          </cell>
        </row>
        <row r="14">
          <cell r="H14">
            <v>0</v>
          </cell>
        </row>
        <row r="15">
          <cell r="H15">
            <v>22300.75</v>
          </cell>
        </row>
        <row r="16">
          <cell r="H16">
            <v>19672.8</v>
          </cell>
        </row>
        <row r="17">
          <cell r="H17">
            <v>1900.0900000000001</v>
          </cell>
        </row>
        <row r="18">
          <cell r="H18">
            <v>3356.58</v>
          </cell>
        </row>
        <row r="19">
          <cell r="H19">
            <v>0</v>
          </cell>
        </row>
        <row r="20">
          <cell r="H20">
            <v>36259.49</v>
          </cell>
        </row>
        <row r="21">
          <cell r="H21">
            <v>106.06</v>
          </cell>
        </row>
        <row r="22">
          <cell r="H22">
            <v>361.16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101.8</v>
          </cell>
        </row>
        <row r="32">
          <cell r="H32">
            <v>0</v>
          </cell>
        </row>
        <row r="33">
          <cell r="H33">
            <v>5592.06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1111.06</v>
          </cell>
        </row>
        <row r="37">
          <cell r="H37">
            <v>0</v>
          </cell>
        </row>
        <row r="38">
          <cell r="H38">
            <v>0</v>
          </cell>
        </row>
        <row r="40">
          <cell r="H40">
            <v>398.75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315.81</v>
          </cell>
        </row>
        <row r="44">
          <cell r="H44">
            <v>106.94</v>
          </cell>
        </row>
        <row r="45">
          <cell r="H45">
            <v>0</v>
          </cell>
        </row>
        <row r="46">
          <cell r="H46">
            <v>157.81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31</v>
          </cell>
        </row>
        <row r="50">
          <cell r="H50">
            <v>201.78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4273.45</v>
          </cell>
        </row>
        <row r="56">
          <cell r="H56">
            <v>0</v>
          </cell>
        </row>
        <row r="57">
          <cell r="H57">
            <v>400</v>
          </cell>
        </row>
        <row r="58">
          <cell r="H58">
            <v>1064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Periodos con cuenta"/>
      <sheetName val="EJEC ACUMULADA POR MES"/>
      <sheetName val="ASIGNADO 2019 MES A MES"/>
      <sheetName val="MOD 2019 MES A MES"/>
      <sheetName val="EJECUCION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ACUMULADOS"/>
      <sheetName val="GAST vs ING"/>
      <sheetName val="Datos"/>
    </sheetNames>
    <sheetDataSet>
      <sheetData sheetId="0">
        <row r="7">
          <cell r="C7">
            <v>189041.1</v>
          </cell>
        </row>
      </sheetData>
      <sheetData sheetId="1"/>
      <sheetData sheetId="2"/>
      <sheetData sheetId="3">
        <row r="13">
          <cell r="A13" t="str">
            <v>000</v>
          </cell>
          <cell r="B13" t="str">
            <v>SUELDOS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 t="str">
            <v>000</v>
          </cell>
        </row>
        <row r="14">
          <cell r="A14" t="str">
            <v>001</v>
          </cell>
          <cell r="B14" t="str">
            <v>PERSONAL FIJO</v>
          </cell>
          <cell r="C14">
            <v>1103820</v>
          </cell>
          <cell r="D14">
            <v>91985</v>
          </cell>
          <cell r="E14">
            <v>91985</v>
          </cell>
          <cell r="F14">
            <v>91985</v>
          </cell>
          <cell r="G14">
            <v>91985</v>
          </cell>
          <cell r="H14">
            <v>91985</v>
          </cell>
          <cell r="I14">
            <v>91985</v>
          </cell>
          <cell r="J14">
            <v>91985</v>
          </cell>
          <cell r="K14">
            <v>91985</v>
          </cell>
          <cell r="L14">
            <v>91985</v>
          </cell>
          <cell r="M14">
            <v>91985</v>
          </cell>
          <cell r="N14">
            <v>91985</v>
          </cell>
          <cell r="O14">
            <v>91985</v>
          </cell>
          <cell r="P14" t="str">
            <v>001</v>
          </cell>
          <cell r="Q14">
            <v>91985</v>
          </cell>
          <cell r="R14">
            <v>183970</v>
          </cell>
          <cell r="S14">
            <v>275955</v>
          </cell>
          <cell r="T14">
            <v>367940</v>
          </cell>
          <cell r="U14">
            <v>459925</v>
          </cell>
          <cell r="V14">
            <v>551910</v>
          </cell>
          <cell r="W14">
            <v>643895</v>
          </cell>
          <cell r="X14">
            <v>735880</v>
          </cell>
          <cell r="Y14">
            <v>827865</v>
          </cell>
          <cell r="Z14">
            <v>919850</v>
          </cell>
          <cell r="AA14">
            <v>1011835</v>
          </cell>
          <cell r="AB14">
            <v>1103820</v>
          </cell>
        </row>
        <row r="15">
          <cell r="A15" t="str">
            <v>020</v>
          </cell>
          <cell r="B15" t="str">
            <v>DIETAS</v>
          </cell>
          <cell r="C15">
            <v>81000</v>
          </cell>
          <cell r="D15">
            <v>6750</v>
          </cell>
          <cell r="E15">
            <v>6750</v>
          </cell>
          <cell r="F15">
            <v>6750</v>
          </cell>
          <cell r="G15">
            <v>6750</v>
          </cell>
          <cell r="H15">
            <v>6750</v>
          </cell>
          <cell r="I15">
            <v>6750</v>
          </cell>
          <cell r="J15">
            <v>6750</v>
          </cell>
          <cell r="K15">
            <v>6750</v>
          </cell>
          <cell r="L15">
            <v>6750</v>
          </cell>
          <cell r="M15">
            <v>6750</v>
          </cell>
          <cell r="N15">
            <v>6750</v>
          </cell>
          <cell r="O15">
            <v>6750</v>
          </cell>
          <cell r="P15" t="str">
            <v>020</v>
          </cell>
          <cell r="Q15">
            <v>6750</v>
          </cell>
          <cell r="R15">
            <v>13500</v>
          </cell>
          <cell r="S15">
            <v>20250</v>
          </cell>
          <cell r="T15">
            <v>27000</v>
          </cell>
          <cell r="U15">
            <v>33750</v>
          </cell>
          <cell r="V15">
            <v>40500</v>
          </cell>
          <cell r="W15">
            <v>47250</v>
          </cell>
          <cell r="X15">
            <v>54000</v>
          </cell>
          <cell r="Y15">
            <v>60750</v>
          </cell>
          <cell r="Z15">
            <v>67500</v>
          </cell>
          <cell r="AA15">
            <v>74250</v>
          </cell>
          <cell r="AB15">
            <v>81000</v>
          </cell>
        </row>
        <row r="16">
          <cell r="A16" t="str">
            <v>030</v>
          </cell>
          <cell r="B16" t="str">
            <v>GASTOS DE REPRESENTACION FIJO</v>
          </cell>
          <cell r="C16">
            <v>89580</v>
          </cell>
          <cell r="D16">
            <v>7465</v>
          </cell>
          <cell r="E16">
            <v>7465</v>
          </cell>
          <cell r="F16">
            <v>7465</v>
          </cell>
          <cell r="G16">
            <v>7465</v>
          </cell>
          <cell r="H16">
            <v>7465</v>
          </cell>
          <cell r="I16">
            <v>7465</v>
          </cell>
          <cell r="J16">
            <v>7465</v>
          </cell>
          <cell r="K16">
            <v>7465</v>
          </cell>
          <cell r="L16">
            <v>7465</v>
          </cell>
          <cell r="M16">
            <v>7465</v>
          </cell>
          <cell r="N16">
            <v>7465</v>
          </cell>
          <cell r="O16">
            <v>7465</v>
          </cell>
          <cell r="P16" t="str">
            <v>030</v>
          </cell>
          <cell r="Q16">
            <v>7465</v>
          </cell>
          <cell r="R16">
            <v>14930</v>
          </cell>
          <cell r="S16">
            <v>22395</v>
          </cell>
          <cell r="T16">
            <v>29860</v>
          </cell>
          <cell r="U16">
            <v>37325</v>
          </cell>
          <cell r="V16">
            <v>44790</v>
          </cell>
          <cell r="W16">
            <v>52255</v>
          </cell>
          <cell r="X16">
            <v>59720</v>
          </cell>
          <cell r="Y16">
            <v>67185</v>
          </cell>
          <cell r="Z16">
            <v>74650</v>
          </cell>
          <cell r="AA16">
            <v>82115</v>
          </cell>
          <cell r="AB16">
            <v>89580</v>
          </cell>
        </row>
        <row r="17">
          <cell r="A17" t="str">
            <v>040</v>
          </cell>
          <cell r="B17" t="str">
            <v>SOBRETIEMPO</v>
          </cell>
          <cell r="C17">
            <v>1200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>
            <v>100</v>
          </cell>
          <cell r="P17" t="str">
            <v>040</v>
          </cell>
          <cell r="Q17">
            <v>100</v>
          </cell>
          <cell r="R17">
            <v>200</v>
          </cell>
          <cell r="S17">
            <v>300</v>
          </cell>
          <cell r="T17">
            <v>400</v>
          </cell>
          <cell r="U17">
            <v>500</v>
          </cell>
          <cell r="V17">
            <v>600</v>
          </cell>
          <cell r="W17">
            <v>700</v>
          </cell>
          <cell r="X17">
            <v>800</v>
          </cell>
          <cell r="Y17">
            <v>900</v>
          </cell>
          <cell r="Z17">
            <v>1000</v>
          </cell>
          <cell r="AA17">
            <v>1100</v>
          </cell>
          <cell r="AB17">
            <v>1200</v>
          </cell>
        </row>
        <row r="18">
          <cell r="A18" t="str">
            <v>050</v>
          </cell>
          <cell r="B18" t="str">
            <v>XIII</v>
          </cell>
          <cell r="C18">
            <v>104423</v>
          </cell>
          <cell r="D18">
            <v>0</v>
          </cell>
          <cell r="E18">
            <v>34807</v>
          </cell>
          <cell r="F18"/>
          <cell r="G18"/>
          <cell r="H18"/>
          <cell r="I18"/>
          <cell r="J18">
            <v>34808</v>
          </cell>
          <cell r="K18"/>
          <cell r="L18"/>
          <cell r="M18"/>
          <cell r="N18">
            <v>34808</v>
          </cell>
          <cell r="O18"/>
          <cell r="P18" t="str">
            <v>050</v>
          </cell>
          <cell r="Q18">
            <v>0</v>
          </cell>
          <cell r="R18">
            <v>34807</v>
          </cell>
          <cell r="S18">
            <v>34807</v>
          </cell>
          <cell r="T18">
            <v>34807</v>
          </cell>
          <cell r="U18">
            <v>34807</v>
          </cell>
          <cell r="V18">
            <v>34807</v>
          </cell>
          <cell r="W18">
            <v>69615</v>
          </cell>
          <cell r="X18">
            <v>69615</v>
          </cell>
          <cell r="Y18">
            <v>69615</v>
          </cell>
          <cell r="Z18">
            <v>69615</v>
          </cell>
          <cell r="AA18">
            <v>104423</v>
          </cell>
          <cell r="AB18">
            <v>104423</v>
          </cell>
        </row>
        <row r="19">
          <cell r="A19" t="str">
            <v>070</v>
          </cell>
          <cell r="B19" t="str">
            <v>CONTRIBUCIONES A LA SEGURIDAD</v>
          </cell>
          <cell r="C19">
            <v>199035</v>
          </cell>
          <cell r="D19">
            <v>15651</v>
          </cell>
          <cell r="E19">
            <v>19391</v>
          </cell>
          <cell r="F19">
            <v>15651</v>
          </cell>
          <cell r="G19">
            <v>15651</v>
          </cell>
          <cell r="H19">
            <v>15651</v>
          </cell>
          <cell r="I19">
            <v>15651</v>
          </cell>
          <cell r="J19">
            <v>19392</v>
          </cell>
          <cell r="K19">
            <v>15651</v>
          </cell>
          <cell r="L19">
            <v>15651</v>
          </cell>
          <cell r="M19">
            <v>15651</v>
          </cell>
          <cell r="N19">
            <v>19391</v>
          </cell>
          <cell r="O19">
            <v>15653</v>
          </cell>
          <cell r="P19" t="str">
            <v>070</v>
          </cell>
          <cell r="Q19">
            <v>15651</v>
          </cell>
          <cell r="R19">
            <v>35042</v>
          </cell>
          <cell r="S19">
            <v>50693</v>
          </cell>
          <cell r="T19">
            <v>66344</v>
          </cell>
          <cell r="U19">
            <v>81995</v>
          </cell>
          <cell r="V19">
            <v>97646</v>
          </cell>
          <cell r="W19">
            <v>117038</v>
          </cell>
          <cell r="X19">
            <v>132689</v>
          </cell>
          <cell r="Y19">
            <v>148340</v>
          </cell>
          <cell r="Z19">
            <v>163991</v>
          </cell>
          <cell r="AA19">
            <v>183382</v>
          </cell>
          <cell r="AB19">
            <v>199035</v>
          </cell>
        </row>
        <row r="20">
          <cell r="A20" t="str">
            <v>071</v>
          </cell>
          <cell r="B20" t="str">
            <v>CUOTA PATRONAL DE SEGURO SOCIAL</v>
          </cell>
          <cell r="C20">
            <v>157417</v>
          </cell>
          <cell r="D20">
            <v>12183</v>
          </cell>
          <cell r="E20">
            <v>15923</v>
          </cell>
          <cell r="F20">
            <v>12183</v>
          </cell>
          <cell r="G20">
            <v>12183</v>
          </cell>
          <cell r="H20">
            <v>12183</v>
          </cell>
          <cell r="I20">
            <v>12183</v>
          </cell>
          <cell r="J20">
            <v>15924</v>
          </cell>
          <cell r="K20">
            <v>12183</v>
          </cell>
          <cell r="L20">
            <v>12183</v>
          </cell>
          <cell r="M20">
            <v>12183</v>
          </cell>
          <cell r="N20">
            <v>15923</v>
          </cell>
          <cell r="O20">
            <v>12183</v>
          </cell>
          <cell r="P20" t="str">
            <v>071</v>
          </cell>
          <cell r="Q20">
            <v>12183</v>
          </cell>
          <cell r="R20">
            <v>28106</v>
          </cell>
          <cell r="S20">
            <v>40289</v>
          </cell>
          <cell r="T20">
            <v>52472</v>
          </cell>
          <cell r="U20">
            <v>64655</v>
          </cell>
          <cell r="V20">
            <v>76838</v>
          </cell>
          <cell r="W20">
            <v>92762</v>
          </cell>
          <cell r="X20">
            <v>104945</v>
          </cell>
          <cell r="Y20">
            <v>117128</v>
          </cell>
          <cell r="Z20">
            <v>129311</v>
          </cell>
          <cell r="AA20">
            <v>145234</v>
          </cell>
          <cell r="AB20">
            <v>157417</v>
          </cell>
        </row>
        <row r="21">
          <cell r="A21" t="str">
            <v>072</v>
          </cell>
          <cell r="B21" t="str">
            <v>CUOTA PATRONAL DE SEGURO EDUCATIVO</v>
          </cell>
          <cell r="C21">
            <v>16557</v>
          </cell>
          <cell r="D21">
            <v>1380</v>
          </cell>
          <cell r="E21">
            <v>1380</v>
          </cell>
          <cell r="F21">
            <v>1380</v>
          </cell>
          <cell r="G21">
            <v>1380</v>
          </cell>
          <cell r="H21">
            <v>1380</v>
          </cell>
          <cell r="I21">
            <v>1380</v>
          </cell>
          <cell r="J21">
            <v>1380</v>
          </cell>
          <cell r="K21">
            <v>1380</v>
          </cell>
          <cell r="L21">
            <v>1380</v>
          </cell>
          <cell r="M21">
            <v>1380</v>
          </cell>
          <cell r="N21">
            <v>1380</v>
          </cell>
          <cell r="O21">
            <v>1377</v>
          </cell>
          <cell r="P21" t="str">
            <v>072</v>
          </cell>
          <cell r="Q21">
            <v>1380</v>
          </cell>
          <cell r="R21">
            <v>2760</v>
          </cell>
          <cell r="S21">
            <v>4140</v>
          </cell>
          <cell r="T21">
            <v>5520</v>
          </cell>
          <cell r="U21">
            <v>6900</v>
          </cell>
          <cell r="V21">
            <v>8280</v>
          </cell>
          <cell r="W21">
            <v>9660</v>
          </cell>
          <cell r="X21">
            <v>11040</v>
          </cell>
          <cell r="Y21">
            <v>12420</v>
          </cell>
          <cell r="Z21">
            <v>13800</v>
          </cell>
          <cell r="AA21">
            <v>15180</v>
          </cell>
          <cell r="AB21">
            <v>16557</v>
          </cell>
        </row>
        <row r="22">
          <cell r="A22" t="str">
            <v>073</v>
          </cell>
          <cell r="B22" t="str">
            <v>CUOTA PATRONAL DE RIESGO PROFESIONAL</v>
          </cell>
          <cell r="C22">
            <v>25061</v>
          </cell>
          <cell r="D22">
            <v>2088</v>
          </cell>
          <cell r="E22">
            <v>2088</v>
          </cell>
          <cell r="F22">
            <v>2088</v>
          </cell>
          <cell r="G22">
            <v>2088</v>
          </cell>
          <cell r="H22">
            <v>2088</v>
          </cell>
          <cell r="I22">
            <v>2088</v>
          </cell>
          <cell r="J22">
            <v>2088</v>
          </cell>
          <cell r="K22">
            <v>2088</v>
          </cell>
          <cell r="L22">
            <v>2088</v>
          </cell>
          <cell r="M22">
            <v>2088</v>
          </cell>
          <cell r="N22">
            <v>2088</v>
          </cell>
          <cell r="O22">
            <v>2093</v>
          </cell>
          <cell r="P22" t="str">
            <v>073</v>
          </cell>
          <cell r="Q22">
            <v>2088</v>
          </cell>
          <cell r="R22">
            <v>4176</v>
          </cell>
          <cell r="S22">
            <v>6264</v>
          </cell>
          <cell r="T22">
            <v>8352</v>
          </cell>
          <cell r="U22">
            <v>10440</v>
          </cell>
          <cell r="V22">
            <v>12528</v>
          </cell>
          <cell r="W22">
            <v>14616</v>
          </cell>
          <cell r="X22">
            <v>16704</v>
          </cell>
          <cell r="Y22">
            <v>18792</v>
          </cell>
          <cell r="Z22">
            <v>20880</v>
          </cell>
          <cell r="AA22">
            <v>22968</v>
          </cell>
          <cell r="AB22">
            <v>25061</v>
          </cell>
        </row>
        <row r="23">
          <cell r="A23" t="str">
            <v>080</v>
          </cell>
          <cell r="B23" t="str">
            <v>OTROS SERVICIOS PERSONALES</v>
          </cell>
          <cell r="C23">
            <v>99450</v>
          </cell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99450</v>
          </cell>
          <cell r="P23" t="str">
            <v>080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99450</v>
          </cell>
        </row>
        <row r="24">
          <cell r="A24" t="str">
            <v>090</v>
          </cell>
          <cell r="B24" t="str">
            <v>CREDITOS RECONOCIDOS POR SERVICIOS PERSONALES</v>
          </cell>
          <cell r="C24">
            <v>77650</v>
          </cell>
          <cell r="D24">
            <v>0</v>
          </cell>
          <cell r="E24">
            <v>42650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35000</v>
          </cell>
          <cell r="P24" t="str">
            <v>090</v>
          </cell>
          <cell r="Q24">
            <v>0</v>
          </cell>
          <cell r="R24">
            <v>42650</v>
          </cell>
          <cell r="S24">
            <v>42650</v>
          </cell>
          <cell r="T24">
            <v>42650</v>
          </cell>
          <cell r="U24">
            <v>42650</v>
          </cell>
          <cell r="V24">
            <v>42650</v>
          </cell>
          <cell r="W24">
            <v>42650</v>
          </cell>
          <cell r="X24">
            <v>42650</v>
          </cell>
          <cell r="Y24">
            <v>42650</v>
          </cell>
          <cell r="Z24">
            <v>42650</v>
          </cell>
          <cell r="AA24">
            <v>42650</v>
          </cell>
          <cell r="AB24">
            <v>77650</v>
          </cell>
        </row>
        <row r="25">
          <cell r="A25" t="str">
            <v>091</v>
          </cell>
          <cell r="B25" t="str">
            <v>SUELDOS</v>
          </cell>
          <cell r="C25">
            <v>75300</v>
          </cell>
          <cell r="D25"/>
          <cell r="E25">
            <v>40300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>
            <v>35000</v>
          </cell>
          <cell r="P25" t="str">
            <v>091</v>
          </cell>
          <cell r="Q25">
            <v>0</v>
          </cell>
          <cell r="R25">
            <v>40300</v>
          </cell>
          <cell r="S25">
            <v>40300</v>
          </cell>
          <cell r="T25">
            <v>40300</v>
          </cell>
          <cell r="U25">
            <v>40300</v>
          </cell>
          <cell r="V25">
            <v>40300</v>
          </cell>
          <cell r="W25">
            <v>40300</v>
          </cell>
          <cell r="X25">
            <v>40300</v>
          </cell>
          <cell r="Y25">
            <v>40300</v>
          </cell>
          <cell r="Z25">
            <v>40300</v>
          </cell>
          <cell r="AA25">
            <v>40300</v>
          </cell>
          <cell r="AB25">
            <v>75300</v>
          </cell>
        </row>
        <row r="26">
          <cell r="A26" t="str">
            <v>094</v>
          </cell>
          <cell r="B26" t="str">
            <v>GASTOS DE REPRESENTACION FIJO</v>
          </cell>
          <cell r="C26">
            <v>0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 t="str">
            <v>094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096</v>
          </cell>
          <cell r="B27" t="str">
            <v>XIII MES</v>
          </cell>
          <cell r="C27">
            <v>250</v>
          </cell>
          <cell r="D27"/>
          <cell r="E27">
            <v>250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 t="str">
            <v>096</v>
          </cell>
          <cell r="Q27">
            <v>0</v>
          </cell>
          <cell r="R27">
            <v>250</v>
          </cell>
          <cell r="S27">
            <v>250</v>
          </cell>
          <cell r="T27">
            <v>250</v>
          </cell>
          <cell r="U27">
            <v>250</v>
          </cell>
          <cell r="V27">
            <v>250</v>
          </cell>
          <cell r="W27">
            <v>250</v>
          </cell>
          <cell r="X27">
            <v>250</v>
          </cell>
          <cell r="Y27">
            <v>250</v>
          </cell>
          <cell r="Z27">
            <v>250</v>
          </cell>
          <cell r="AA27">
            <v>250</v>
          </cell>
          <cell r="AB27">
            <v>250</v>
          </cell>
        </row>
        <row r="28">
          <cell r="A28" t="str">
            <v>098</v>
          </cell>
          <cell r="B28" t="str">
            <v>OTROS SERVICIOS PERSONALES</v>
          </cell>
          <cell r="C28">
            <v>0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 t="str">
            <v>098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A29" t="str">
            <v>099</v>
          </cell>
          <cell r="B29" t="str">
            <v>CONTRIBUCIONES A LA SEGURIDAD SOCIAL</v>
          </cell>
          <cell r="C29">
            <v>2100</v>
          </cell>
          <cell r="D29"/>
          <cell r="E29">
            <v>2100</v>
          </cell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 t="str">
            <v>099</v>
          </cell>
          <cell r="Q29">
            <v>0</v>
          </cell>
          <cell r="R29">
            <v>2100</v>
          </cell>
          <cell r="S29">
            <v>2100</v>
          </cell>
          <cell r="T29">
            <v>2100</v>
          </cell>
          <cell r="U29">
            <v>2100</v>
          </cell>
          <cell r="V29">
            <v>2100</v>
          </cell>
          <cell r="W29">
            <v>2100</v>
          </cell>
          <cell r="X29">
            <v>2100</v>
          </cell>
          <cell r="Y29">
            <v>2100</v>
          </cell>
          <cell r="Z29">
            <v>2100</v>
          </cell>
          <cell r="AA29">
            <v>2100</v>
          </cell>
          <cell r="AB29">
            <v>2100</v>
          </cell>
        </row>
        <row r="30">
          <cell r="A30" t="str">
            <v>1</v>
          </cell>
          <cell r="B30" t="str">
            <v>SERVICIOS NO PERSONALES</v>
          </cell>
          <cell r="C30">
            <v>777442</v>
          </cell>
          <cell r="D30">
            <v>71051</v>
          </cell>
          <cell r="E30">
            <v>-40151</v>
          </cell>
          <cell r="F30">
            <v>60899</v>
          </cell>
          <cell r="G30">
            <v>67123</v>
          </cell>
          <cell r="H30">
            <v>77121</v>
          </cell>
          <cell r="I30">
            <v>77271</v>
          </cell>
          <cell r="J30">
            <v>77271</v>
          </cell>
          <cell r="K30">
            <v>77271</v>
          </cell>
          <cell r="L30">
            <v>77271</v>
          </cell>
          <cell r="M30">
            <v>77271</v>
          </cell>
          <cell r="N30">
            <v>77271</v>
          </cell>
          <cell r="O30">
            <v>77773</v>
          </cell>
          <cell r="P30" t="str">
            <v>1</v>
          </cell>
          <cell r="Q30">
            <v>71051</v>
          </cell>
          <cell r="R30">
            <v>30900</v>
          </cell>
          <cell r="S30">
            <v>91799</v>
          </cell>
          <cell r="T30">
            <v>158922</v>
          </cell>
          <cell r="U30">
            <v>236043</v>
          </cell>
          <cell r="V30">
            <v>313314</v>
          </cell>
          <cell r="W30">
            <v>390585</v>
          </cell>
          <cell r="X30">
            <v>467856</v>
          </cell>
          <cell r="Y30">
            <v>545127</v>
          </cell>
          <cell r="Z30">
            <v>622398</v>
          </cell>
          <cell r="AA30">
            <v>699669</v>
          </cell>
          <cell r="AB30">
            <v>777442</v>
          </cell>
        </row>
        <row r="31">
          <cell r="A31" t="str">
            <v>100</v>
          </cell>
          <cell r="B31" t="str">
            <v>ALQUILERES</v>
          </cell>
          <cell r="C31">
            <v>1200</v>
          </cell>
          <cell r="D31">
            <v>100</v>
          </cell>
          <cell r="E31">
            <v>100</v>
          </cell>
          <cell r="F31">
            <v>100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>
            <v>100</v>
          </cell>
          <cell r="M31">
            <v>100</v>
          </cell>
          <cell r="N31">
            <v>100</v>
          </cell>
          <cell r="O31">
            <v>100</v>
          </cell>
          <cell r="P31" t="str">
            <v>100</v>
          </cell>
          <cell r="Q31">
            <v>100</v>
          </cell>
          <cell r="R31">
            <v>200</v>
          </cell>
          <cell r="S31">
            <v>300</v>
          </cell>
          <cell r="T31">
            <v>400</v>
          </cell>
          <cell r="U31">
            <v>500</v>
          </cell>
          <cell r="V31">
            <v>600</v>
          </cell>
          <cell r="W31">
            <v>700</v>
          </cell>
          <cell r="X31">
            <v>800</v>
          </cell>
          <cell r="Y31">
            <v>900</v>
          </cell>
          <cell r="Z31">
            <v>1000</v>
          </cell>
          <cell r="AA31">
            <v>1100</v>
          </cell>
          <cell r="AB31">
            <v>1200</v>
          </cell>
        </row>
        <row r="32">
          <cell r="A32" t="str">
            <v>109</v>
          </cell>
          <cell r="B32" t="str">
            <v>OTROS ALQUILERES</v>
          </cell>
          <cell r="C32">
            <v>1200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  <cell r="I32">
            <v>100</v>
          </cell>
          <cell r="J32">
            <v>100</v>
          </cell>
          <cell r="K32">
            <v>100</v>
          </cell>
          <cell r="L32">
            <v>100</v>
          </cell>
          <cell r="M32">
            <v>100</v>
          </cell>
          <cell r="N32">
            <v>100</v>
          </cell>
          <cell r="O32">
            <v>100</v>
          </cell>
          <cell r="P32" t="str">
            <v>109</v>
          </cell>
          <cell r="Q32">
            <v>100</v>
          </cell>
          <cell r="R32">
            <v>200</v>
          </cell>
          <cell r="S32">
            <v>300</v>
          </cell>
          <cell r="T32">
            <v>400</v>
          </cell>
          <cell r="U32">
            <v>500</v>
          </cell>
          <cell r="V32">
            <v>600</v>
          </cell>
          <cell r="W32">
            <v>700</v>
          </cell>
          <cell r="X32">
            <v>800</v>
          </cell>
          <cell r="Y32">
            <v>900</v>
          </cell>
          <cell r="Z32">
            <v>1000</v>
          </cell>
          <cell r="AA32">
            <v>1100</v>
          </cell>
          <cell r="AB32">
            <v>1200</v>
          </cell>
        </row>
        <row r="33">
          <cell r="A33" t="str">
            <v>110</v>
          </cell>
          <cell r="B33" t="str">
            <v>SERVICIOS BASICOS</v>
          </cell>
          <cell r="C33">
            <v>13100</v>
          </cell>
          <cell r="D33">
            <v>1050</v>
          </cell>
          <cell r="E33">
            <v>1050</v>
          </cell>
          <cell r="F33">
            <v>1050</v>
          </cell>
          <cell r="G33">
            <v>1050</v>
          </cell>
          <cell r="H33">
            <v>1050</v>
          </cell>
          <cell r="I33">
            <v>1050</v>
          </cell>
          <cell r="J33">
            <v>1050</v>
          </cell>
          <cell r="K33">
            <v>1050</v>
          </cell>
          <cell r="L33">
            <v>1050</v>
          </cell>
          <cell r="M33">
            <v>1050</v>
          </cell>
          <cell r="N33">
            <v>1050</v>
          </cell>
          <cell r="O33">
            <v>1550</v>
          </cell>
          <cell r="P33" t="str">
            <v>110</v>
          </cell>
          <cell r="Q33">
            <v>1050</v>
          </cell>
          <cell r="R33">
            <v>2100</v>
          </cell>
          <cell r="S33">
            <v>3150</v>
          </cell>
          <cell r="T33">
            <v>4200</v>
          </cell>
          <cell r="U33">
            <v>5250</v>
          </cell>
          <cell r="V33">
            <v>6300</v>
          </cell>
          <cell r="W33">
            <v>7350</v>
          </cell>
          <cell r="X33">
            <v>8400</v>
          </cell>
          <cell r="Y33">
            <v>9450</v>
          </cell>
          <cell r="Z33">
            <v>10500</v>
          </cell>
          <cell r="AA33">
            <v>11550</v>
          </cell>
          <cell r="AB33">
            <v>13100</v>
          </cell>
        </row>
        <row r="34">
          <cell r="A34" t="str">
            <v>113</v>
          </cell>
          <cell r="B34" t="str">
            <v>CORREO</v>
          </cell>
          <cell r="C34">
            <v>0</v>
          </cell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 t="str">
            <v>113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>115</v>
          </cell>
          <cell r="B35" t="str">
            <v>TELECOMUNICACIONES</v>
          </cell>
          <cell r="C35">
            <v>0</v>
          </cell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 t="str">
            <v>115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>116</v>
          </cell>
          <cell r="B36" t="str">
            <v>SERV. DE TRANSMISION DE DATOS</v>
          </cell>
          <cell r="C36">
            <v>12000</v>
          </cell>
          <cell r="D36">
            <v>1000</v>
          </cell>
          <cell r="E36">
            <v>1000</v>
          </cell>
          <cell r="F36">
            <v>1000</v>
          </cell>
          <cell r="G36">
            <v>1000</v>
          </cell>
          <cell r="H36">
            <v>1000</v>
          </cell>
          <cell r="I36">
            <v>1000</v>
          </cell>
          <cell r="J36">
            <v>1000</v>
          </cell>
          <cell r="K36">
            <v>1000</v>
          </cell>
          <cell r="L36">
            <v>1000</v>
          </cell>
          <cell r="M36">
            <v>1000</v>
          </cell>
          <cell r="N36">
            <v>1000</v>
          </cell>
          <cell r="O36">
            <v>1000</v>
          </cell>
          <cell r="P36" t="str">
            <v>116</v>
          </cell>
          <cell r="Q36">
            <v>1000</v>
          </cell>
          <cell r="R36">
            <v>2000</v>
          </cell>
          <cell r="S36">
            <v>3000</v>
          </cell>
          <cell r="T36">
            <v>4000</v>
          </cell>
          <cell r="U36">
            <v>5000</v>
          </cell>
          <cell r="V36">
            <v>6000</v>
          </cell>
          <cell r="W36">
            <v>7000</v>
          </cell>
          <cell r="X36">
            <v>8000</v>
          </cell>
          <cell r="Y36">
            <v>9000</v>
          </cell>
          <cell r="Z36">
            <v>10000</v>
          </cell>
          <cell r="AA36">
            <v>11000</v>
          </cell>
          <cell r="AB36">
            <v>12000</v>
          </cell>
        </row>
        <row r="37">
          <cell r="A37" t="str">
            <v>120</v>
          </cell>
          <cell r="B37" t="str">
            <v>IMPRESIÓN, ENCUADERNACION Y</v>
          </cell>
          <cell r="C37">
            <v>1100</v>
          </cell>
          <cell r="D37">
            <v>50</v>
          </cell>
          <cell r="E37">
            <v>50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  <cell r="L37">
            <v>50</v>
          </cell>
          <cell r="M37">
            <v>50</v>
          </cell>
          <cell r="N37">
            <v>50</v>
          </cell>
          <cell r="O37">
            <v>550</v>
          </cell>
          <cell r="P37" t="str">
            <v>120</v>
          </cell>
          <cell r="Q37">
            <v>50</v>
          </cell>
          <cell r="R37">
            <v>100</v>
          </cell>
          <cell r="S37">
            <v>150</v>
          </cell>
          <cell r="T37">
            <v>200</v>
          </cell>
          <cell r="U37">
            <v>250</v>
          </cell>
          <cell r="V37">
            <v>300</v>
          </cell>
          <cell r="W37">
            <v>350</v>
          </cell>
          <cell r="X37">
            <v>400</v>
          </cell>
          <cell r="Y37">
            <v>450</v>
          </cell>
          <cell r="Z37">
            <v>500</v>
          </cell>
          <cell r="AA37">
            <v>550</v>
          </cell>
          <cell r="AB37">
            <v>1100</v>
          </cell>
        </row>
        <row r="38">
          <cell r="A38" t="str">
            <v>130</v>
          </cell>
          <cell r="B38" t="str">
            <v>INFORMACION Y PUBLICIDAD</v>
          </cell>
          <cell r="C38">
            <v>90000</v>
          </cell>
          <cell r="D38">
            <v>10000</v>
          </cell>
          <cell r="E38">
            <v>0</v>
          </cell>
          <cell r="F38">
            <v>0</v>
          </cell>
          <cell r="G38">
            <v>0</v>
          </cell>
          <cell r="H38">
            <v>10000</v>
          </cell>
          <cell r="I38">
            <v>10000</v>
          </cell>
          <cell r="J38">
            <v>10000</v>
          </cell>
          <cell r="K38">
            <v>10000</v>
          </cell>
          <cell r="L38">
            <v>10000</v>
          </cell>
          <cell r="M38">
            <v>10000</v>
          </cell>
          <cell r="N38">
            <v>10000</v>
          </cell>
          <cell r="O38">
            <v>10000</v>
          </cell>
          <cell r="P38" t="str">
            <v>130</v>
          </cell>
          <cell r="Q38">
            <v>10000</v>
          </cell>
          <cell r="R38">
            <v>10000</v>
          </cell>
          <cell r="S38">
            <v>10000</v>
          </cell>
          <cell r="T38">
            <v>10000</v>
          </cell>
          <cell r="U38">
            <v>20000</v>
          </cell>
          <cell r="V38">
            <v>30000</v>
          </cell>
          <cell r="W38">
            <v>40000</v>
          </cell>
          <cell r="X38">
            <v>50000</v>
          </cell>
          <cell r="Y38">
            <v>60000</v>
          </cell>
          <cell r="Z38">
            <v>70000</v>
          </cell>
          <cell r="AA38">
            <v>80000</v>
          </cell>
          <cell r="AB38">
            <v>90000</v>
          </cell>
        </row>
        <row r="39">
          <cell r="A39" t="str">
            <v>131</v>
          </cell>
          <cell r="B39" t="str">
            <v>ANUNCIOS Y AVISOS</v>
          </cell>
          <cell r="C39">
            <v>0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 t="str">
            <v>131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>132</v>
          </cell>
          <cell r="B40" t="str">
            <v>PROMOCION Y PUBLICIDAD</v>
          </cell>
          <cell r="C40">
            <v>90000</v>
          </cell>
          <cell r="D40">
            <v>10000</v>
          </cell>
          <cell r="E40">
            <v>0</v>
          </cell>
          <cell r="F40">
            <v>0</v>
          </cell>
          <cell r="G40">
            <v>0</v>
          </cell>
          <cell r="H40">
            <v>10000</v>
          </cell>
          <cell r="I40">
            <v>10000</v>
          </cell>
          <cell r="J40">
            <v>10000</v>
          </cell>
          <cell r="K40">
            <v>10000</v>
          </cell>
          <cell r="L40">
            <v>10000</v>
          </cell>
          <cell r="M40">
            <v>10000</v>
          </cell>
          <cell r="N40">
            <v>10000</v>
          </cell>
          <cell r="O40">
            <v>10000</v>
          </cell>
          <cell r="P40" t="str">
            <v>132</v>
          </cell>
          <cell r="Q40">
            <v>10000</v>
          </cell>
          <cell r="R40">
            <v>10000</v>
          </cell>
          <cell r="S40">
            <v>10000</v>
          </cell>
          <cell r="T40">
            <v>10000</v>
          </cell>
          <cell r="U40">
            <v>20000</v>
          </cell>
          <cell r="V40">
            <v>30000</v>
          </cell>
          <cell r="W40">
            <v>40000</v>
          </cell>
          <cell r="X40">
            <v>50000</v>
          </cell>
          <cell r="Y40">
            <v>60000</v>
          </cell>
          <cell r="Z40">
            <v>70000</v>
          </cell>
          <cell r="AA40">
            <v>80000</v>
          </cell>
          <cell r="AB40">
            <v>90000</v>
          </cell>
        </row>
        <row r="41">
          <cell r="A41" t="str">
            <v>140</v>
          </cell>
          <cell r="B41" t="str">
            <v>VIATICOS</v>
          </cell>
          <cell r="C41">
            <v>40000</v>
          </cell>
          <cell r="D41">
            <v>0</v>
          </cell>
          <cell r="E41">
            <v>0</v>
          </cell>
          <cell r="F41">
            <v>0</v>
          </cell>
          <cell r="G41">
            <v>4448</v>
          </cell>
          <cell r="H41">
            <v>4444</v>
          </cell>
          <cell r="I41">
            <v>4444</v>
          </cell>
          <cell r="J41">
            <v>4444</v>
          </cell>
          <cell r="K41">
            <v>4444</v>
          </cell>
          <cell r="L41">
            <v>4444</v>
          </cell>
          <cell r="M41">
            <v>4444</v>
          </cell>
          <cell r="N41">
            <v>4444</v>
          </cell>
          <cell r="O41">
            <v>4444</v>
          </cell>
          <cell r="P41" t="str">
            <v>140</v>
          </cell>
          <cell r="Q41">
            <v>0</v>
          </cell>
          <cell r="R41">
            <v>0</v>
          </cell>
          <cell r="S41">
            <v>0</v>
          </cell>
          <cell r="T41">
            <v>4448</v>
          </cell>
          <cell r="U41">
            <v>8892</v>
          </cell>
          <cell r="V41">
            <v>13336</v>
          </cell>
          <cell r="W41">
            <v>17780</v>
          </cell>
          <cell r="X41">
            <v>22224</v>
          </cell>
          <cell r="Y41">
            <v>26668</v>
          </cell>
          <cell r="Z41">
            <v>31112</v>
          </cell>
          <cell r="AA41">
            <v>35556</v>
          </cell>
          <cell r="AB41">
            <v>40000</v>
          </cell>
        </row>
        <row r="42">
          <cell r="A42" t="str">
            <v>141</v>
          </cell>
          <cell r="B42" t="str">
            <v>VIATICOS DENTRO DEL PAIS</v>
          </cell>
          <cell r="C42">
            <v>0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 t="str">
            <v>141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>142</v>
          </cell>
          <cell r="B43" t="str">
            <v>VIATICOS EN EL EXTERIOR</v>
          </cell>
          <cell r="C43">
            <v>40000</v>
          </cell>
          <cell r="D43"/>
          <cell r="E43"/>
          <cell r="F43"/>
          <cell r="G43">
            <v>4448</v>
          </cell>
          <cell r="H43">
            <v>4444</v>
          </cell>
          <cell r="I43">
            <v>4444</v>
          </cell>
          <cell r="J43">
            <v>4444</v>
          </cell>
          <cell r="K43">
            <v>4444</v>
          </cell>
          <cell r="L43">
            <v>4444</v>
          </cell>
          <cell r="M43">
            <v>4444</v>
          </cell>
          <cell r="N43">
            <v>4444</v>
          </cell>
          <cell r="O43">
            <v>4444</v>
          </cell>
          <cell r="P43" t="str">
            <v>142</v>
          </cell>
          <cell r="Q43">
            <v>0</v>
          </cell>
          <cell r="R43">
            <v>0</v>
          </cell>
          <cell r="S43">
            <v>0</v>
          </cell>
          <cell r="T43">
            <v>4448</v>
          </cell>
          <cell r="U43">
            <v>8892</v>
          </cell>
          <cell r="V43">
            <v>13336</v>
          </cell>
          <cell r="W43">
            <v>17780</v>
          </cell>
          <cell r="X43">
            <v>22224</v>
          </cell>
          <cell r="Y43">
            <v>26668</v>
          </cell>
          <cell r="Z43">
            <v>31112</v>
          </cell>
          <cell r="AA43">
            <v>35556</v>
          </cell>
          <cell r="AB43">
            <v>40000</v>
          </cell>
        </row>
        <row r="44">
          <cell r="A44" t="str">
            <v>143</v>
          </cell>
          <cell r="B44" t="str">
            <v>VIATICOS A OTRAS PERSONAS</v>
          </cell>
          <cell r="C44">
            <v>0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 t="str">
            <v>143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 t="str">
            <v>150</v>
          </cell>
          <cell r="B45" t="str">
            <v>TRANSPORTE DE PERSONAS Y BIENES</v>
          </cell>
          <cell r="C45">
            <v>16600</v>
          </cell>
          <cell r="D45">
            <v>50</v>
          </cell>
          <cell r="E45">
            <v>50</v>
          </cell>
          <cell r="F45">
            <v>50</v>
          </cell>
          <cell r="G45">
            <v>1826</v>
          </cell>
          <cell r="H45">
            <v>1828</v>
          </cell>
          <cell r="I45">
            <v>1828</v>
          </cell>
          <cell r="J45">
            <v>1828</v>
          </cell>
          <cell r="K45">
            <v>1828</v>
          </cell>
          <cell r="L45">
            <v>1828</v>
          </cell>
          <cell r="M45">
            <v>1828</v>
          </cell>
          <cell r="N45">
            <v>1828</v>
          </cell>
          <cell r="O45">
            <v>1828</v>
          </cell>
          <cell r="P45" t="str">
            <v>150</v>
          </cell>
          <cell r="Q45">
            <v>50</v>
          </cell>
          <cell r="R45">
            <v>100</v>
          </cell>
          <cell r="S45">
            <v>150</v>
          </cell>
          <cell r="T45">
            <v>1976</v>
          </cell>
          <cell r="U45">
            <v>3804</v>
          </cell>
          <cell r="V45">
            <v>5632</v>
          </cell>
          <cell r="W45">
            <v>7460</v>
          </cell>
          <cell r="X45">
            <v>9288</v>
          </cell>
          <cell r="Y45">
            <v>11116</v>
          </cell>
          <cell r="Z45">
            <v>12944</v>
          </cell>
          <cell r="AA45">
            <v>14772</v>
          </cell>
          <cell r="AB45">
            <v>16600</v>
          </cell>
        </row>
        <row r="46">
          <cell r="A46" t="str">
            <v>151</v>
          </cell>
          <cell r="B46" t="str">
            <v>TRANSPORTE DENTRO DEL PAIS</v>
          </cell>
          <cell r="C46">
            <v>600</v>
          </cell>
          <cell r="D46">
            <v>50</v>
          </cell>
          <cell r="E46">
            <v>50</v>
          </cell>
          <cell r="F46">
            <v>50</v>
          </cell>
          <cell r="G46">
            <v>50</v>
          </cell>
          <cell r="H46">
            <v>50</v>
          </cell>
          <cell r="I46">
            <v>50</v>
          </cell>
          <cell r="J46">
            <v>50</v>
          </cell>
          <cell r="K46">
            <v>50</v>
          </cell>
          <cell r="L46">
            <v>50</v>
          </cell>
          <cell r="M46">
            <v>50</v>
          </cell>
          <cell r="N46">
            <v>50</v>
          </cell>
          <cell r="O46">
            <v>50</v>
          </cell>
          <cell r="P46" t="str">
            <v>151</v>
          </cell>
          <cell r="Q46">
            <v>50</v>
          </cell>
          <cell r="R46">
            <v>100</v>
          </cell>
          <cell r="S46">
            <v>150</v>
          </cell>
          <cell r="T46">
            <v>200</v>
          </cell>
          <cell r="U46">
            <v>250</v>
          </cell>
          <cell r="V46">
            <v>300</v>
          </cell>
          <cell r="W46">
            <v>350</v>
          </cell>
          <cell r="X46">
            <v>400</v>
          </cell>
          <cell r="Y46">
            <v>450</v>
          </cell>
          <cell r="Z46">
            <v>500</v>
          </cell>
          <cell r="AA46">
            <v>550</v>
          </cell>
          <cell r="AB46">
            <v>600</v>
          </cell>
        </row>
        <row r="47">
          <cell r="A47" t="str">
            <v>152</v>
          </cell>
          <cell r="B47" t="str">
            <v>TRANSPORTE DE O PARA EL EXTERIOR</v>
          </cell>
          <cell r="C47">
            <v>16000</v>
          </cell>
          <cell r="D47"/>
          <cell r="E47"/>
          <cell r="F47"/>
          <cell r="G47">
            <v>1776</v>
          </cell>
          <cell r="H47">
            <v>1778</v>
          </cell>
          <cell r="I47">
            <v>1778</v>
          </cell>
          <cell r="J47">
            <v>1778</v>
          </cell>
          <cell r="K47">
            <v>1778</v>
          </cell>
          <cell r="L47">
            <v>1778</v>
          </cell>
          <cell r="M47">
            <v>1778</v>
          </cell>
          <cell r="N47">
            <v>1778</v>
          </cell>
          <cell r="O47">
            <v>1778</v>
          </cell>
          <cell r="P47" t="str">
            <v>152</v>
          </cell>
          <cell r="Q47">
            <v>0</v>
          </cell>
          <cell r="R47">
            <v>0</v>
          </cell>
          <cell r="S47">
            <v>0</v>
          </cell>
          <cell r="T47">
            <v>1776</v>
          </cell>
          <cell r="U47">
            <v>3554</v>
          </cell>
          <cell r="V47">
            <v>5332</v>
          </cell>
          <cell r="W47">
            <v>7110</v>
          </cell>
          <cell r="X47">
            <v>8888</v>
          </cell>
          <cell r="Y47">
            <v>10666</v>
          </cell>
          <cell r="Z47">
            <v>12444</v>
          </cell>
          <cell r="AA47">
            <v>14222</v>
          </cell>
          <cell r="AB47">
            <v>16000</v>
          </cell>
        </row>
        <row r="48">
          <cell r="A48" t="str">
            <v>160</v>
          </cell>
          <cell r="B48" t="str">
            <v>SERVICIOS COMERCIALES Y FINANCIEROS</v>
          </cell>
          <cell r="C48">
            <v>37380</v>
          </cell>
          <cell r="D48">
            <v>3015</v>
          </cell>
          <cell r="E48">
            <v>4665</v>
          </cell>
          <cell r="F48">
            <v>2865</v>
          </cell>
          <cell r="G48">
            <v>2865</v>
          </cell>
          <cell r="H48">
            <v>2865</v>
          </cell>
          <cell r="I48">
            <v>3015</v>
          </cell>
          <cell r="J48">
            <v>3015</v>
          </cell>
          <cell r="K48">
            <v>3015</v>
          </cell>
          <cell r="L48">
            <v>3015</v>
          </cell>
          <cell r="M48">
            <v>3015</v>
          </cell>
          <cell r="N48">
            <v>3015</v>
          </cell>
          <cell r="O48">
            <v>3015</v>
          </cell>
          <cell r="P48" t="str">
            <v>160</v>
          </cell>
          <cell r="Q48">
            <v>3015</v>
          </cell>
          <cell r="R48">
            <v>7680</v>
          </cell>
          <cell r="S48">
            <v>10545</v>
          </cell>
          <cell r="T48">
            <v>13410</v>
          </cell>
          <cell r="U48">
            <v>16275</v>
          </cell>
          <cell r="V48">
            <v>19290</v>
          </cell>
          <cell r="W48">
            <v>22305</v>
          </cell>
          <cell r="X48">
            <v>25320</v>
          </cell>
          <cell r="Y48">
            <v>28335</v>
          </cell>
          <cell r="Z48">
            <v>31350</v>
          </cell>
          <cell r="AA48">
            <v>34365</v>
          </cell>
          <cell r="AB48">
            <v>37380</v>
          </cell>
        </row>
        <row r="49">
          <cell r="A49" t="str">
            <v>162</v>
          </cell>
          <cell r="B49" t="str">
            <v>COMISIONES Y GASTOS BANCARIOS</v>
          </cell>
          <cell r="C49">
            <v>480</v>
          </cell>
          <cell r="D49">
            <v>40</v>
          </cell>
          <cell r="E49">
            <v>40</v>
          </cell>
          <cell r="F49">
            <v>40</v>
          </cell>
          <cell r="G49">
            <v>40</v>
          </cell>
          <cell r="H49">
            <v>40</v>
          </cell>
          <cell r="I49">
            <v>40</v>
          </cell>
          <cell r="J49">
            <v>40</v>
          </cell>
          <cell r="K49">
            <v>40</v>
          </cell>
          <cell r="L49">
            <v>40</v>
          </cell>
          <cell r="M49">
            <v>40</v>
          </cell>
          <cell r="N49">
            <v>40</v>
          </cell>
          <cell r="O49">
            <v>40</v>
          </cell>
          <cell r="P49" t="str">
            <v>162</v>
          </cell>
          <cell r="Q49">
            <v>40</v>
          </cell>
          <cell r="R49">
            <v>80</v>
          </cell>
          <cell r="S49">
            <v>120</v>
          </cell>
          <cell r="T49">
            <v>160</v>
          </cell>
          <cell r="U49">
            <v>200</v>
          </cell>
          <cell r="V49">
            <v>240</v>
          </cell>
          <cell r="W49">
            <v>280</v>
          </cell>
          <cell r="X49">
            <v>320</v>
          </cell>
          <cell r="Y49">
            <v>360</v>
          </cell>
          <cell r="Z49">
            <v>400</v>
          </cell>
          <cell r="AA49">
            <v>440</v>
          </cell>
          <cell r="AB49">
            <v>480</v>
          </cell>
        </row>
        <row r="50">
          <cell r="A50" t="str">
            <v>163</v>
          </cell>
          <cell r="B50" t="str">
            <v>GASTOS JUDICIALES</v>
          </cell>
          <cell r="C50">
            <v>1500</v>
          </cell>
          <cell r="D50">
            <v>125</v>
          </cell>
          <cell r="E50">
            <v>125</v>
          </cell>
          <cell r="F50">
            <v>125</v>
          </cell>
          <cell r="G50">
            <v>125</v>
          </cell>
          <cell r="H50">
            <v>125</v>
          </cell>
          <cell r="I50">
            <v>125</v>
          </cell>
          <cell r="J50">
            <v>125</v>
          </cell>
          <cell r="K50">
            <v>125</v>
          </cell>
          <cell r="L50">
            <v>125</v>
          </cell>
          <cell r="M50">
            <v>125</v>
          </cell>
          <cell r="N50">
            <v>125</v>
          </cell>
          <cell r="O50">
            <v>125</v>
          </cell>
          <cell r="P50" t="str">
            <v>163</v>
          </cell>
          <cell r="Q50">
            <v>125</v>
          </cell>
          <cell r="R50">
            <v>250</v>
          </cell>
          <cell r="S50">
            <v>375</v>
          </cell>
          <cell r="T50">
            <v>500</v>
          </cell>
          <cell r="U50">
            <v>625</v>
          </cell>
          <cell r="V50">
            <v>750</v>
          </cell>
          <cell r="W50">
            <v>875</v>
          </cell>
          <cell r="X50">
            <v>1000</v>
          </cell>
          <cell r="Y50">
            <v>1125</v>
          </cell>
          <cell r="Z50">
            <v>1250</v>
          </cell>
          <cell r="AA50">
            <v>1375</v>
          </cell>
          <cell r="AB50">
            <v>1500</v>
          </cell>
        </row>
        <row r="51">
          <cell r="A51" t="str">
            <v>164</v>
          </cell>
          <cell r="B51" t="str">
            <v>GASTOS DE SEGUROS</v>
          </cell>
          <cell r="C51">
            <v>33600</v>
          </cell>
          <cell r="D51">
            <v>2700</v>
          </cell>
          <cell r="E51">
            <v>3900</v>
          </cell>
          <cell r="F51">
            <v>2700</v>
          </cell>
          <cell r="G51">
            <v>2700</v>
          </cell>
          <cell r="H51">
            <v>2700</v>
          </cell>
          <cell r="I51">
            <v>2700</v>
          </cell>
          <cell r="J51">
            <v>2700</v>
          </cell>
          <cell r="K51">
            <v>2700</v>
          </cell>
          <cell r="L51">
            <v>2700</v>
          </cell>
          <cell r="M51">
            <v>2700</v>
          </cell>
          <cell r="N51">
            <v>2700</v>
          </cell>
          <cell r="O51">
            <v>2700</v>
          </cell>
          <cell r="P51" t="str">
            <v>164</v>
          </cell>
          <cell r="Q51">
            <v>2700</v>
          </cell>
          <cell r="R51">
            <v>6600</v>
          </cell>
          <cell r="S51">
            <v>9300</v>
          </cell>
          <cell r="T51">
            <v>12000</v>
          </cell>
          <cell r="U51">
            <v>14700</v>
          </cell>
          <cell r="V51">
            <v>17400</v>
          </cell>
          <cell r="W51">
            <v>20100</v>
          </cell>
          <cell r="X51">
            <v>22800</v>
          </cell>
          <cell r="Y51">
            <v>25500</v>
          </cell>
          <cell r="Z51">
            <v>28200</v>
          </cell>
          <cell r="AA51">
            <v>30900</v>
          </cell>
          <cell r="AB51">
            <v>33600</v>
          </cell>
        </row>
        <row r="52">
          <cell r="A52" t="str">
            <v>165</v>
          </cell>
          <cell r="B52" t="str">
            <v>SERVICIOS COMERCIALES</v>
          </cell>
          <cell r="C52">
            <v>0</v>
          </cell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 t="str">
            <v>165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>169</v>
          </cell>
          <cell r="B53" t="str">
            <v>OTROS SERVICIOS COMERCIALES</v>
          </cell>
          <cell r="C53">
            <v>1800</v>
          </cell>
          <cell r="D53">
            <v>150</v>
          </cell>
          <cell r="E53">
            <v>600</v>
          </cell>
          <cell r="F53">
            <v>0</v>
          </cell>
          <cell r="G53">
            <v>0</v>
          </cell>
          <cell r="H53">
            <v>0</v>
          </cell>
          <cell r="I53">
            <v>150</v>
          </cell>
          <cell r="J53">
            <v>150</v>
          </cell>
          <cell r="K53">
            <v>150</v>
          </cell>
          <cell r="L53">
            <v>150</v>
          </cell>
          <cell r="M53">
            <v>150</v>
          </cell>
          <cell r="N53">
            <v>150</v>
          </cell>
          <cell r="O53">
            <v>150</v>
          </cell>
          <cell r="P53" t="str">
            <v>169</v>
          </cell>
          <cell r="Q53">
            <v>150</v>
          </cell>
          <cell r="R53">
            <v>750</v>
          </cell>
          <cell r="S53">
            <v>750</v>
          </cell>
          <cell r="T53">
            <v>750</v>
          </cell>
          <cell r="U53">
            <v>750</v>
          </cell>
          <cell r="V53">
            <v>900</v>
          </cell>
          <cell r="W53">
            <v>1050</v>
          </cell>
          <cell r="X53">
            <v>1200</v>
          </cell>
          <cell r="Y53">
            <v>1350</v>
          </cell>
          <cell r="Z53">
            <v>1500</v>
          </cell>
          <cell r="AA53">
            <v>1650</v>
          </cell>
          <cell r="AB53">
            <v>1800</v>
          </cell>
        </row>
        <row r="54">
          <cell r="A54" t="str">
            <v>170</v>
          </cell>
          <cell r="B54" t="str">
            <v>CONSULTORIAS Y SERVICIOS ESPECIALES</v>
          </cell>
          <cell r="C54">
            <v>573942</v>
          </cell>
          <cell r="D54">
            <v>56526</v>
          </cell>
          <cell r="E54">
            <v>-47826</v>
          </cell>
          <cell r="F54">
            <v>56524</v>
          </cell>
          <cell r="G54">
            <v>56524</v>
          </cell>
          <cell r="H54">
            <v>56524</v>
          </cell>
          <cell r="I54">
            <v>56524</v>
          </cell>
          <cell r="J54">
            <v>56524</v>
          </cell>
          <cell r="K54">
            <v>56524</v>
          </cell>
          <cell r="L54">
            <v>56524</v>
          </cell>
          <cell r="M54">
            <v>56524</v>
          </cell>
          <cell r="N54">
            <v>56524</v>
          </cell>
          <cell r="O54">
            <v>56526</v>
          </cell>
          <cell r="P54" t="str">
            <v>170</v>
          </cell>
          <cell r="Q54">
            <v>56526</v>
          </cell>
          <cell r="R54">
            <v>8700</v>
          </cell>
          <cell r="S54">
            <v>65224</v>
          </cell>
          <cell r="T54">
            <v>121748</v>
          </cell>
          <cell r="U54">
            <v>178272</v>
          </cell>
          <cell r="V54">
            <v>234796</v>
          </cell>
          <cell r="W54">
            <v>291320</v>
          </cell>
          <cell r="X54">
            <v>347844</v>
          </cell>
          <cell r="Y54">
            <v>404368</v>
          </cell>
          <cell r="Z54">
            <v>460892</v>
          </cell>
          <cell r="AA54">
            <v>517416</v>
          </cell>
          <cell r="AB54">
            <v>573942</v>
          </cell>
        </row>
        <row r="55">
          <cell r="A55" t="str">
            <v>171</v>
          </cell>
          <cell r="B55" t="str">
            <v xml:space="preserve">CONSULTORIAS  </v>
          </cell>
          <cell r="C55">
            <v>573942</v>
          </cell>
          <cell r="D55">
            <v>56526</v>
          </cell>
          <cell r="E55">
            <v>-47826</v>
          </cell>
          <cell r="F55">
            <v>56524</v>
          </cell>
          <cell r="G55">
            <v>56524</v>
          </cell>
          <cell r="H55">
            <v>56524</v>
          </cell>
          <cell r="I55">
            <v>56524</v>
          </cell>
          <cell r="J55">
            <v>56524</v>
          </cell>
          <cell r="K55">
            <v>56524</v>
          </cell>
          <cell r="L55">
            <v>56524</v>
          </cell>
          <cell r="M55">
            <v>56524</v>
          </cell>
          <cell r="N55">
            <v>56524</v>
          </cell>
          <cell r="O55">
            <v>56526</v>
          </cell>
          <cell r="P55" t="str">
            <v>171</v>
          </cell>
          <cell r="Q55">
            <v>56526</v>
          </cell>
          <cell r="R55">
            <v>8700</v>
          </cell>
          <cell r="S55">
            <v>65224</v>
          </cell>
          <cell r="T55">
            <v>121748</v>
          </cell>
          <cell r="U55">
            <v>178272</v>
          </cell>
          <cell r="V55">
            <v>234796</v>
          </cell>
          <cell r="W55">
            <v>291320</v>
          </cell>
          <cell r="X55">
            <v>347844</v>
          </cell>
          <cell r="Y55">
            <v>404368</v>
          </cell>
          <cell r="Z55">
            <v>460892</v>
          </cell>
          <cell r="AA55">
            <v>517416</v>
          </cell>
          <cell r="AB55">
            <v>573942</v>
          </cell>
        </row>
        <row r="56">
          <cell r="A56" t="str">
            <v>172</v>
          </cell>
          <cell r="B56" t="str">
            <v>SERVICIOS ESPECIALES</v>
          </cell>
          <cell r="C56">
            <v>0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 t="str">
            <v>172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>180</v>
          </cell>
          <cell r="B57" t="str">
            <v>MANTENIMIENTO Y REPARACION</v>
          </cell>
          <cell r="C57">
            <v>4500</v>
          </cell>
          <cell r="D57">
            <v>250</v>
          </cell>
          <cell r="E57">
            <v>1750</v>
          </cell>
          <cell r="F57">
            <v>250</v>
          </cell>
          <cell r="G57">
            <v>250</v>
          </cell>
          <cell r="H57">
            <v>250</v>
          </cell>
          <cell r="I57">
            <v>250</v>
          </cell>
          <cell r="J57">
            <v>250</v>
          </cell>
          <cell r="K57">
            <v>250</v>
          </cell>
          <cell r="L57">
            <v>250</v>
          </cell>
          <cell r="M57">
            <v>250</v>
          </cell>
          <cell r="N57">
            <v>250</v>
          </cell>
          <cell r="O57">
            <v>250</v>
          </cell>
          <cell r="P57" t="str">
            <v>180</v>
          </cell>
          <cell r="Q57">
            <v>250</v>
          </cell>
          <cell r="R57">
            <v>2000</v>
          </cell>
          <cell r="S57">
            <v>2250</v>
          </cell>
          <cell r="T57">
            <v>2500</v>
          </cell>
          <cell r="U57">
            <v>2750</v>
          </cell>
          <cell r="V57">
            <v>3000</v>
          </cell>
          <cell r="W57">
            <v>3250</v>
          </cell>
          <cell r="X57">
            <v>3500</v>
          </cell>
          <cell r="Y57">
            <v>3750</v>
          </cell>
          <cell r="Z57">
            <v>4000</v>
          </cell>
          <cell r="AA57">
            <v>4250</v>
          </cell>
          <cell r="AB57">
            <v>4500</v>
          </cell>
        </row>
        <row r="58">
          <cell r="A58" t="str">
            <v>181</v>
          </cell>
          <cell r="B58" t="str">
            <v>MANTENIMIENTO Y REPARACION DE EDIFICIO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>181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A59" t="str">
            <v>185</v>
          </cell>
          <cell r="B59" t="str">
            <v>MANT. DE EQUIPO DE COMPUTACION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>185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A60" t="str">
            <v>189</v>
          </cell>
          <cell r="B60" t="str">
            <v>OTROS MANTENIMIENTOS Y REPARACIONES</v>
          </cell>
          <cell r="C60">
            <v>4500</v>
          </cell>
          <cell r="D60">
            <v>250</v>
          </cell>
          <cell r="E60">
            <v>1750</v>
          </cell>
          <cell r="F60">
            <v>250</v>
          </cell>
          <cell r="G60">
            <v>250</v>
          </cell>
          <cell r="H60">
            <v>250</v>
          </cell>
          <cell r="I60">
            <v>250</v>
          </cell>
          <cell r="J60">
            <v>250</v>
          </cell>
          <cell r="K60">
            <v>250</v>
          </cell>
          <cell r="L60">
            <v>250</v>
          </cell>
          <cell r="M60">
            <v>250</v>
          </cell>
          <cell r="N60">
            <v>250</v>
          </cell>
          <cell r="O60">
            <v>250</v>
          </cell>
          <cell r="P60" t="str">
            <v>189</v>
          </cell>
          <cell r="Q60">
            <v>250</v>
          </cell>
          <cell r="R60">
            <v>2000</v>
          </cell>
          <cell r="S60">
            <v>2250</v>
          </cell>
          <cell r="T60">
            <v>2500</v>
          </cell>
          <cell r="U60">
            <v>2750</v>
          </cell>
          <cell r="V60">
            <v>3000</v>
          </cell>
          <cell r="W60">
            <v>3250</v>
          </cell>
          <cell r="X60">
            <v>3500</v>
          </cell>
          <cell r="Y60">
            <v>3750</v>
          </cell>
          <cell r="Z60">
            <v>4000</v>
          </cell>
          <cell r="AA60">
            <v>4250</v>
          </cell>
          <cell r="AB60">
            <v>4500</v>
          </cell>
        </row>
        <row r="61">
          <cell r="A61" t="str">
            <v>190</v>
          </cell>
          <cell r="B61" t="str">
            <v>CR. REC. POR SERVICIOS NO Personales</v>
          </cell>
          <cell r="C61">
            <v>720</v>
          </cell>
          <cell r="D61">
            <v>60</v>
          </cell>
          <cell r="E61">
            <v>60</v>
          </cell>
          <cell r="F61">
            <v>60</v>
          </cell>
          <cell r="G61">
            <v>60</v>
          </cell>
          <cell r="H61">
            <v>60</v>
          </cell>
          <cell r="I61">
            <v>60</v>
          </cell>
          <cell r="J61">
            <v>60</v>
          </cell>
          <cell r="K61">
            <v>60</v>
          </cell>
          <cell r="L61">
            <v>60</v>
          </cell>
          <cell r="M61">
            <v>60</v>
          </cell>
          <cell r="N61">
            <v>60</v>
          </cell>
          <cell r="O61">
            <v>60</v>
          </cell>
          <cell r="P61" t="str">
            <v>190</v>
          </cell>
          <cell r="Q61">
            <v>60</v>
          </cell>
          <cell r="R61">
            <v>120</v>
          </cell>
          <cell r="S61">
            <v>180</v>
          </cell>
          <cell r="T61">
            <v>240</v>
          </cell>
          <cell r="U61">
            <v>300</v>
          </cell>
          <cell r="V61">
            <v>360</v>
          </cell>
          <cell r="W61">
            <v>420</v>
          </cell>
          <cell r="X61">
            <v>480</v>
          </cell>
          <cell r="Y61">
            <v>540</v>
          </cell>
          <cell r="Z61">
            <v>600</v>
          </cell>
          <cell r="AA61">
            <v>660</v>
          </cell>
          <cell r="AB61">
            <v>720</v>
          </cell>
        </row>
        <row r="62">
          <cell r="A62" t="str">
            <v>192</v>
          </cell>
          <cell r="B62" t="str">
            <v>BASICOS</v>
          </cell>
          <cell r="C62">
            <v>0</v>
          </cell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 t="str">
            <v>192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A63" t="str">
            <v>195</v>
          </cell>
          <cell r="B63" t="str">
            <v>Viáticos</v>
          </cell>
          <cell r="C63">
            <v>480</v>
          </cell>
          <cell r="D63">
            <v>40</v>
          </cell>
          <cell r="E63">
            <v>40</v>
          </cell>
          <cell r="F63">
            <v>40</v>
          </cell>
          <cell r="G63">
            <v>40</v>
          </cell>
          <cell r="H63">
            <v>40</v>
          </cell>
          <cell r="I63">
            <v>40</v>
          </cell>
          <cell r="J63">
            <v>40</v>
          </cell>
          <cell r="K63">
            <v>40</v>
          </cell>
          <cell r="L63">
            <v>40</v>
          </cell>
          <cell r="M63">
            <v>40</v>
          </cell>
          <cell r="N63">
            <v>40</v>
          </cell>
          <cell r="O63">
            <v>40</v>
          </cell>
          <cell r="P63" t="str">
            <v>195</v>
          </cell>
          <cell r="Q63">
            <v>40</v>
          </cell>
          <cell r="R63">
            <v>80</v>
          </cell>
          <cell r="S63">
            <v>120</v>
          </cell>
          <cell r="T63">
            <v>160</v>
          </cell>
          <cell r="U63">
            <v>200</v>
          </cell>
          <cell r="V63">
            <v>240</v>
          </cell>
          <cell r="W63">
            <v>280</v>
          </cell>
          <cell r="X63">
            <v>320</v>
          </cell>
          <cell r="Y63">
            <v>360</v>
          </cell>
          <cell r="Z63">
            <v>400</v>
          </cell>
          <cell r="AA63">
            <v>440</v>
          </cell>
          <cell r="AB63">
            <v>480</v>
          </cell>
        </row>
        <row r="64">
          <cell r="A64" t="str">
            <v>196</v>
          </cell>
          <cell r="B64" t="str">
            <v>Transporte de Personas y Bienes</v>
          </cell>
          <cell r="C64">
            <v>240</v>
          </cell>
          <cell r="D64">
            <v>20</v>
          </cell>
          <cell r="E64">
            <v>20</v>
          </cell>
          <cell r="F64">
            <v>20</v>
          </cell>
          <cell r="G64">
            <v>20</v>
          </cell>
          <cell r="H64">
            <v>20</v>
          </cell>
          <cell r="I64">
            <v>20</v>
          </cell>
          <cell r="J64">
            <v>20</v>
          </cell>
          <cell r="K64">
            <v>20</v>
          </cell>
          <cell r="L64">
            <v>20</v>
          </cell>
          <cell r="M64">
            <v>20</v>
          </cell>
          <cell r="N64">
            <v>20</v>
          </cell>
          <cell r="O64">
            <v>20</v>
          </cell>
          <cell r="P64" t="str">
            <v>196</v>
          </cell>
          <cell r="Q64">
            <v>20</v>
          </cell>
          <cell r="R64">
            <v>40</v>
          </cell>
          <cell r="S64">
            <v>60</v>
          </cell>
          <cell r="T64">
            <v>80</v>
          </cell>
          <cell r="U64">
            <v>100</v>
          </cell>
          <cell r="V64">
            <v>120</v>
          </cell>
          <cell r="W64">
            <v>140</v>
          </cell>
          <cell r="X64">
            <v>160</v>
          </cell>
          <cell r="Y64">
            <v>180</v>
          </cell>
          <cell r="Z64">
            <v>200</v>
          </cell>
          <cell r="AA64">
            <v>220</v>
          </cell>
          <cell r="AB64">
            <v>240</v>
          </cell>
        </row>
        <row r="65">
          <cell r="A65" t="str">
            <v>197</v>
          </cell>
          <cell r="B65" t="str">
            <v>Servicios Comerciales y Financieros</v>
          </cell>
          <cell r="C65">
            <v>0</v>
          </cell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 t="str">
            <v>197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 t="str">
            <v>199</v>
          </cell>
          <cell r="B66" t="str">
            <v>Mantenimiento y Reparación</v>
          </cell>
          <cell r="C66">
            <v>0</v>
          </cell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 t="str">
            <v>199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A67" t="str">
            <v>2</v>
          </cell>
          <cell r="B67" t="str">
            <v>MATERIALES Y SUMINISTROS</v>
          </cell>
          <cell r="C67">
            <v>26200</v>
          </cell>
          <cell r="D67">
            <v>1680</v>
          </cell>
          <cell r="E67">
            <v>2720</v>
          </cell>
          <cell r="F67">
            <v>2025</v>
          </cell>
          <cell r="G67">
            <v>1580</v>
          </cell>
          <cell r="H67">
            <v>1420</v>
          </cell>
          <cell r="I67">
            <v>3925</v>
          </cell>
          <cell r="J67">
            <v>1680</v>
          </cell>
          <cell r="K67">
            <v>1520</v>
          </cell>
          <cell r="L67">
            <v>2525</v>
          </cell>
          <cell r="M67">
            <v>1680</v>
          </cell>
          <cell r="N67">
            <v>1520</v>
          </cell>
          <cell r="O67">
            <v>3925</v>
          </cell>
          <cell r="P67" t="str">
            <v>2</v>
          </cell>
          <cell r="Q67">
            <v>1680</v>
          </cell>
          <cell r="R67">
            <v>4400</v>
          </cell>
          <cell r="S67">
            <v>6425</v>
          </cell>
          <cell r="T67">
            <v>8005</v>
          </cell>
          <cell r="U67">
            <v>9425</v>
          </cell>
          <cell r="V67">
            <v>13350</v>
          </cell>
          <cell r="W67">
            <v>15030</v>
          </cell>
          <cell r="X67">
            <v>16550</v>
          </cell>
          <cell r="Y67">
            <v>19075</v>
          </cell>
          <cell r="Z67">
            <v>20755</v>
          </cell>
          <cell r="AA67">
            <v>22275</v>
          </cell>
          <cell r="AB67">
            <v>26200</v>
          </cell>
        </row>
        <row r="68">
          <cell r="A68" t="str">
            <v>200</v>
          </cell>
          <cell r="B68" t="str">
            <v>ALIMENTOS Y BEBIDAS</v>
          </cell>
          <cell r="C68">
            <v>9280</v>
          </cell>
          <cell r="D68">
            <v>530</v>
          </cell>
          <cell r="E68">
            <v>1030</v>
          </cell>
          <cell r="F68">
            <v>1135</v>
          </cell>
          <cell r="G68">
            <v>530</v>
          </cell>
          <cell r="H68">
            <v>530</v>
          </cell>
          <cell r="I68">
            <v>1135</v>
          </cell>
          <cell r="J68">
            <v>530</v>
          </cell>
          <cell r="K68">
            <v>530</v>
          </cell>
          <cell r="L68">
            <v>1135</v>
          </cell>
          <cell r="M68">
            <v>530</v>
          </cell>
          <cell r="N68">
            <v>530</v>
          </cell>
          <cell r="O68">
            <v>1135</v>
          </cell>
          <cell r="P68" t="str">
            <v>200</v>
          </cell>
          <cell r="Q68">
            <v>530</v>
          </cell>
          <cell r="R68">
            <v>1560</v>
          </cell>
          <cell r="S68">
            <v>2695</v>
          </cell>
          <cell r="T68">
            <v>3225</v>
          </cell>
          <cell r="U68">
            <v>3755</v>
          </cell>
          <cell r="V68">
            <v>4890</v>
          </cell>
          <cell r="W68">
            <v>5420</v>
          </cell>
          <cell r="X68">
            <v>5950</v>
          </cell>
          <cell r="Y68">
            <v>7085</v>
          </cell>
          <cell r="Z68">
            <v>7615</v>
          </cell>
          <cell r="AA68">
            <v>8145</v>
          </cell>
          <cell r="AB68">
            <v>9280</v>
          </cell>
        </row>
        <row r="69">
          <cell r="A69" t="str">
            <v>201</v>
          </cell>
          <cell r="B69" t="str">
            <v>ALIMENTOS PARA CONSUMO HUMANO</v>
          </cell>
          <cell r="C69">
            <v>8420</v>
          </cell>
          <cell r="D69">
            <v>500</v>
          </cell>
          <cell r="E69">
            <v>500</v>
          </cell>
          <cell r="F69">
            <v>1105</v>
          </cell>
          <cell r="G69">
            <v>500</v>
          </cell>
          <cell r="H69">
            <v>500</v>
          </cell>
          <cell r="I69">
            <v>1105</v>
          </cell>
          <cell r="J69">
            <v>500</v>
          </cell>
          <cell r="K69">
            <v>500</v>
          </cell>
          <cell r="L69">
            <v>1105</v>
          </cell>
          <cell r="M69">
            <v>500</v>
          </cell>
          <cell r="N69">
            <v>500</v>
          </cell>
          <cell r="O69">
            <v>1105</v>
          </cell>
          <cell r="P69" t="str">
            <v>201</v>
          </cell>
          <cell r="Q69">
            <v>500</v>
          </cell>
          <cell r="R69">
            <v>1000</v>
          </cell>
          <cell r="S69">
            <v>2105</v>
          </cell>
          <cell r="T69">
            <v>2605</v>
          </cell>
          <cell r="U69">
            <v>3105</v>
          </cell>
          <cell r="V69">
            <v>4210</v>
          </cell>
          <cell r="W69">
            <v>4710</v>
          </cell>
          <cell r="X69">
            <v>5210</v>
          </cell>
          <cell r="Y69">
            <v>6315</v>
          </cell>
          <cell r="Z69">
            <v>6815</v>
          </cell>
          <cell r="AA69">
            <v>7315</v>
          </cell>
          <cell r="AB69">
            <v>8420</v>
          </cell>
        </row>
        <row r="70">
          <cell r="A70" t="str">
            <v>203</v>
          </cell>
          <cell r="B70" t="str">
            <v>BEBIDAS</v>
          </cell>
          <cell r="C70">
            <v>860</v>
          </cell>
          <cell r="D70">
            <v>30</v>
          </cell>
          <cell r="E70">
            <v>530</v>
          </cell>
          <cell r="F70">
            <v>30</v>
          </cell>
          <cell r="G70">
            <v>30</v>
          </cell>
          <cell r="H70">
            <v>30</v>
          </cell>
          <cell r="I70">
            <v>30</v>
          </cell>
          <cell r="J70">
            <v>30</v>
          </cell>
          <cell r="K70">
            <v>30</v>
          </cell>
          <cell r="L70">
            <v>30</v>
          </cell>
          <cell r="M70">
            <v>30</v>
          </cell>
          <cell r="N70">
            <v>30</v>
          </cell>
          <cell r="O70">
            <v>30</v>
          </cell>
          <cell r="P70" t="str">
            <v>203</v>
          </cell>
          <cell r="Q70">
            <v>30</v>
          </cell>
          <cell r="R70">
            <v>560</v>
          </cell>
          <cell r="S70">
            <v>590</v>
          </cell>
          <cell r="T70">
            <v>620</v>
          </cell>
          <cell r="U70">
            <v>650</v>
          </cell>
          <cell r="V70">
            <v>680</v>
          </cell>
          <cell r="W70">
            <v>710</v>
          </cell>
          <cell r="X70">
            <v>740</v>
          </cell>
          <cell r="Y70">
            <v>770</v>
          </cell>
          <cell r="Z70">
            <v>800</v>
          </cell>
          <cell r="AA70">
            <v>830</v>
          </cell>
          <cell r="AB70">
            <v>860</v>
          </cell>
        </row>
        <row r="71">
          <cell r="A71" t="str">
            <v>210</v>
          </cell>
          <cell r="B71" t="str">
            <v>TEXTILES Y VESTUARIO</v>
          </cell>
          <cell r="C71">
            <v>2000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1000</v>
          </cell>
          <cell r="P71" t="str">
            <v>210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1000</v>
          </cell>
          <cell r="W71">
            <v>1000</v>
          </cell>
          <cell r="X71">
            <v>1000</v>
          </cell>
          <cell r="Y71">
            <v>1000</v>
          </cell>
          <cell r="Z71">
            <v>1000</v>
          </cell>
          <cell r="AA71">
            <v>1000</v>
          </cell>
          <cell r="AB71">
            <v>2000</v>
          </cell>
        </row>
        <row r="72">
          <cell r="A72" t="str">
            <v>214</v>
          </cell>
          <cell r="B72" t="str">
            <v>PRENDAS DE VESTIR</v>
          </cell>
          <cell r="C72">
            <v>2000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1000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1000</v>
          </cell>
          <cell r="P72" t="str">
            <v>214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1000</v>
          </cell>
          <cell r="W72">
            <v>1000</v>
          </cell>
          <cell r="X72">
            <v>1000</v>
          </cell>
          <cell r="Y72">
            <v>1000</v>
          </cell>
          <cell r="Z72">
            <v>1000</v>
          </cell>
          <cell r="AA72">
            <v>1000</v>
          </cell>
          <cell r="AB72">
            <v>2000</v>
          </cell>
        </row>
        <row r="73">
          <cell r="A73" t="str">
            <v>220</v>
          </cell>
          <cell r="B73" t="str">
            <v>COMBUSTIBLES Y LUBRICANTES</v>
          </cell>
          <cell r="C73">
            <v>8040</v>
          </cell>
          <cell r="D73">
            <v>670</v>
          </cell>
          <cell r="E73">
            <v>670</v>
          </cell>
          <cell r="F73">
            <v>670</v>
          </cell>
          <cell r="G73">
            <v>670</v>
          </cell>
          <cell r="H73">
            <v>670</v>
          </cell>
          <cell r="I73">
            <v>670</v>
          </cell>
          <cell r="J73">
            <v>670</v>
          </cell>
          <cell r="K73">
            <v>670</v>
          </cell>
          <cell r="L73">
            <v>670</v>
          </cell>
          <cell r="M73">
            <v>670</v>
          </cell>
          <cell r="N73">
            <v>670</v>
          </cell>
          <cell r="O73">
            <v>670</v>
          </cell>
          <cell r="P73" t="str">
            <v>220</v>
          </cell>
          <cell r="Q73">
            <v>670</v>
          </cell>
          <cell r="R73">
            <v>1340</v>
          </cell>
          <cell r="S73">
            <v>2010</v>
          </cell>
          <cell r="T73">
            <v>2680</v>
          </cell>
          <cell r="U73">
            <v>3350</v>
          </cell>
          <cell r="V73">
            <v>4020</v>
          </cell>
          <cell r="W73">
            <v>4690</v>
          </cell>
          <cell r="X73">
            <v>5360</v>
          </cell>
          <cell r="Y73">
            <v>6030</v>
          </cell>
          <cell r="Z73">
            <v>6700</v>
          </cell>
          <cell r="AA73">
            <v>7370</v>
          </cell>
          <cell r="AB73">
            <v>8040</v>
          </cell>
        </row>
        <row r="74">
          <cell r="A74" t="str">
            <v>221</v>
          </cell>
          <cell r="B74" t="str">
            <v>DIESEL</v>
          </cell>
          <cell r="C74">
            <v>7200</v>
          </cell>
          <cell r="D74">
            <v>600</v>
          </cell>
          <cell r="E74">
            <v>600</v>
          </cell>
          <cell r="F74">
            <v>600</v>
          </cell>
          <cell r="G74">
            <v>600</v>
          </cell>
          <cell r="H74">
            <v>600</v>
          </cell>
          <cell r="I74">
            <v>600</v>
          </cell>
          <cell r="J74">
            <v>600</v>
          </cell>
          <cell r="K74">
            <v>600</v>
          </cell>
          <cell r="L74">
            <v>600</v>
          </cell>
          <cell r="M74">
            <v>600</v>
          </cell>
          <cell r="N74">
            <v>600</v>
          </cell>
          <cell r="O74">
            <v>600</v>
          </cell>
          <cell r="P74" t="str">
            <v>221</v>
          </cell>
          <cell r="Q74">
            <v>600</v>
          </cell>
          <cell r="R74">
            <v>1200</v>
          </cell>
          <cell r="S74">
            <v>1800</v>
          </cell>
          <cell r="T74">
            <v>2400</v>
          </cell>
          <cell r="U74">
            <v>3000</v>
          </cell>
          <cell r="V74">
            <v>3600</v>
          </cell>
          <cell r="W74">
            <v>4200</v>
          </cell>
          <cell r="X74">
            <v>4800</v>
          </cell>
          <cell r="Y74">
            <v>5400</v>
          </cell>
          <cell r="Z74">
            <v>6000</v>
          </cell>
          <cell r="AA74">
            <v>6600</v>
          </cell>
          <cell r="AB74">
            <v>7200</v>
          </cell>
        </row>
        <row r="75">
          <cell r="A75" t="str">
            <v>223</v>
          </cell>
          <cell r="B75" t="str">
            <v>GASOLINA</v>
          </cell>
          <cell r="C75">
            <v>840</v>
          </cell>
          <cell r="D75">
            <v>70</v>
          </cell>
          <cell r="E75">
            <v>70</v>
          </cell>
          <cell r="F75">
            <v>70</v>
          </cell>
          <cell r="G75">
            <v>70</v>
          </cell>
          <cell r="H75">
            <v>70</v>
          </cell>
          <cell r="I75">
            <v>70</v>
          </cell>
          <cell r="J75">
            <v>70</v>
          </cell>
          <cell r="K75">
            <v>70</v>
          </cell>
          <cell r="L75">
            <v>70</v>
          </cell>
          <cell r="M75">
            <v>70</v>
          </cell>
          <cell r="N75">
            <v>70</v>
          </cell>
          <cell r="O75">
            <v>70</v>
          </cell>
          <cell r="P75" t="str">
            <v>223</v>
          </cell>
          <cell r="Q75">
            <v>70</v>
          </cell>
          <cell r="R75">
            <v>140</v>
          </cell>
          <cell r="S75">
            <v>210</v>
          </cell>
          <cell r="T75">
            <v>280</v>
          </cell>
          <cell r="U75">
            <v>350</v>
          </cell>
          <cell r="V75">
            <v>420</v>
          </cell>
          <cell r="W75">
            <v>490</v>
          </cell>
          <cell r="X75">
            <v>560</v>
          </cell>
          <cell r="Y75">
            <v>630</v>
          </cell>
          <cell r="Z75">
            <v>700</v>
          </cell>
          <cell r="AA75">
            <v>770</v>
          </cell>
          <cell r="AB75">
            <v>840</v>
          </cell>
        </row>
        <row r="76">
          <cell r="A76" t="str">
            <v>230</v>
          </cell>
          <cell r="B76" t="str">
            <v>PRODUCTO DE PAPEL Y CARTON</v>
          </cell>
          <cell r="C76">
            <v>2640</v>
          </cell>
          <cell r="D76">
            <v>260</v>
          </cell>
          <cell r="E76">
            <v>100</v>
          </cell>
          <cell r="F76">
            <v>100</v>
          </cell>
          <cell r="G76">
            <v>260</v>
          </cell>
          <cell r="H76">
            <v>100</v>
          </cell>
          <cell r="I76">
            <v>500</v>
          </cell>
          <cell r="J76">
            <v>260</v>
          </cell>
          <cell r="K76">
            <v>100</v>
          </cell>
          <cell r="L76">
            <v>100</v>
          </cell>
          <cell r="M76">
            <v>260</v>
          </cell>
          <cell r="N76">
            <v>100</v>
          </cell>
          <cell r="O76">
            <v>500</v>
          </cell>
          <cell r="P76" t="str">
            <v>230</v>
          </cell>
          <cell r="Q76">
            <v>260</v>
          </cell>
          <cell r="R76">
            <v>360</v>
          </cell>
          <cell r="S76">
            <v>460</v>
          </cell>
          <cell r="T76">
            <v>720</v>
          </cell>
          <cell r="U76">
            <v>820</v>
          </cell>
          <cell r="V76">
            <v>1320</v>
          </cell>
          <cell r="W76">
            <v>1580</v>
          </cell>
          <cell r="X76">
            <v>1680</v>
          </cell>
          <cell r="Y76">
            <v>1780</v>
          </cell>
          <cell r="Z76">
            <v>2040</v>
          </cell>
          <cell r="AA76">
            <v>2140</v>
          </cell>
          <cell r="AB76">
            <v>2640</v>
          </cell>
        </row>
        <row r="77">
          <cell r="A77" t="str">
            <v>231</v>
          </cell>
          <cell r="B77" t="str">
            <v>IMPRESOS</v>
          </cell>
          <cell r="C77">
            <v>2000</v>
          </cell>
          <cell r="D77">
            <v>100</v>
          </cell>
          <cell r="E77">
            <v>100</v>
          </cell>
          <cell r="F77">
            <v>100</v>
          </cell>
          <cell r="G77">
            <v>100</v>
          </cell>
          <cell r="H77">
            <v>100</v>
          </cell>
          <cell r="I77">
            <v>500</v>
          </cell>
          <cell r="J77">
            <v>100</v>
          </cell>
          <cell r="K77">
            <v>100</v>
          </cell>
          <cell r="L77">
            <v>100</v>
          </cell>
          <cell r="M77">
            <v>100</v>
          </cell>
          <cell r="N77">
            <v>100</v>
          </cell>
          <cell r="O77">
            <v>500</v>
          </cell>
          <cell r="P77" t="str">
            <v>231</v>
          </cell>
          <cell r="Q77">
            <v>100</v>
          </cell>
          <cell r="R77">
            <v>200</v>
          </cell>
          <cell r="S77">
            <v>300</v>
          </cell>
          <cell r="T77">
            <v>400</v>
          </cell>
          <cell r="U77">
            <v>500</v>
          </cell>
          <cell r="V77">
            <v>1000</v>
          </cell>
          <cell r="W77">
            <v>1100</v>
          </cell>
          <cell r="X77">
            <v>1200</v>
          </cell>
          <cell r="Y77">
            <v>1300</v>
          </cell>
          <cell r="Z77">
            <v>1400</v>
          </cell>
          <cell r="AA77">
            <v>1500</v>
          </cell>
          <cell r="AB77">
            <v>2000</v>
          </cell>
        </row>
        <row r="78">
          <cell r="A78" t="str">
            <v>232</v>
          </cell>
          <cell r="B78" t="str">
            <v>PAPELERIA</v>
          </cell>
          <cell r="C78">
            <v>640</v>
          </cell>
          <cell r="D78">
            <v>160</v>
          </cell>
          <cell r="E78"/>
          <cell r="F78"/>
          <cell r="G78">
            <v>160</v>
          </cell>
          <cell r="H78"/>
          <cell r="I78"/>
          <cell r="J78">
            <v>160</v>
          </cell>
          <cell r="K78"/>
          <cell r="L78"/>
          <cell r="M78">
            <v>160</v>
          </cell>
          <cell r="N78"/>
          <cell r="O78"/>
          <cell r="P78" t="str">
            <v>232</v>
          </cell>
          <cell r="Q78">
            <v>160</v>
          </cell>
          <cell r="R78">
            <v>160</v>
          </cell>
          <cell r="S78">
            <v>160</v>
          </cell>
          <cell r="T78">
            <v>320</v>
          </cell>
          <cell r="U78">
            <v>320</v>
          </cell>
          <cell r="V78">
            <v>320</v>
          </cell>
          <cell r="W78">
            <v>480</v>
          </cell>
          <cell r="X78">
            <v>480</v>
          </cell>
          <cell r="Y78">
            <v>480</v>
          </cell>
          <cell r="Z78">
            <v>640</v>
          </cell>
          <cell r="AA78">
            <v>640</v>
          </cell>
          <cell r="AB78">
            <v>640</v>
          </cell>
        </row>
        <row r="79">
          <cell r="A79" t="str">
            <v>260</v>
          </cell>
          <cell r="B79" t="str">
            <v>PRUDUCTOS VARIOS</v>
          </cell>
          <cell r="C79">
            <v>600</v>
          </cell>
          <cell r="D79">
            <v>50</v>
          </cell>
          <cell r="E79">
            <v>50</v>
          </cell>
          <cell r="F79">
            <v>50</v>
          </cell>
          <cell r="G79">
            <v>50</v>
          </cell>
          <cell r="H79">
            <v>50</v>
          </cell>
          <cell r="I79">
            <v>50</v>
          </cell>
          <cell r="J79">
            <v>50</v>
          </cell>
          <cell r="K79">
            <v>50</v>
          </cell>
          <cell r="L79">
            <v>50</v>
          </cell>
          <cell r="M79">
            <v>50</v>
          </cell>
          <cell r="N79">
            <v>50</v>
          </cell>
          <cell r="O79">
            <v>50</v>
          </cell>
          <cell r="P79" t="str">
            <v>260</v>
          </cell>
          <cell r="Q79">
            <v>50</v>
          </cell>
          <cell r="R79">
            <v>100</v>
          </cell>
          <cell r="S79">
            <v>150</v>
          </cell>
          <cell r="T79">
            <v>200</v>
          </cell>
          <cell r="U79">
            <v>250</v>
          </cell>
          <cell r="V79">
            <v>300</v>
          </cell>
          <cell r="W79">
            <v>350</v>
          </cell>
          <cell r="X79">
            <v>400</v>
          </cell>
          <cell r="Y79">
            <v>450</v>
          </cell>
          <cell r="Z79">
            <v>500</v>
          </cell>
          <cell r="AA79">
            <v>550</v>
          </cell>
          <cell r="AB79">
            <v>600</v>
          </cell>
        </row>
        <row r="80">
          <cell r="A80" t="str">
            <v>263</v>
          </cell>
          <cell r="B80" t="str">
            <v>MATERIALES Y ARTICULOS DE SEG PUBLICA</v>
          </cell>
          <cell r="C80">
            <v>0</v>
          </cell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 t="str">
            <v>263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 t="str">
            <v>269</v>
          </cell>
          <cell r="B81" t="str">
            <v>OTROS PRODUC TOS VARIOS</v>
          </cell>
          <cell r="C81">
            <v>600</v>
          </cell>
          <cell r="D81">
            <v>50</v>
          </cell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 t="str">
            <v>269</v>
          </cell>
          <cell r="Q81">
            <v>50</v>
          </cell>
          <cell r="R81">
            <v>100</v>
          </cell>
          <cell r="S81">
            <v>150</v>
          </cell>
          <cell r="T81">
            <v>200</v>
          </cell>
          <cell r="U81">
            <v>250</v>
          </cell>
          <cell r="V81">
            <v>300</v>
          </cell>
          <cell r="W81">
            <v>350</v>
          </cell>
          <cell r="X81">
            <v>400</v>
          </cell>
          <cell r="Y81">
            <v>450</v>
          </cell>
          <cell r="Z81">
            <v>500</v>
          </cell>
          <cell r="AA81">
            <v>550</v>
          </cell>
          <cell r="AB81">
            <v>600</v>
          </cell>
        </row>
        <row r="82">
          <cell r="A82" t="str">
            <v>270</v>
          </cell>
          <cell r="B82" t="str">
            <v>UTILES Y MATERIALES DIVERSOS</v>
          </cell>
          <cell r="C82">
            <v>3640</v>
          </cell>
          <cell r="D82">
            <v>170</v>
          </cell>
          <cell r="E82">
            <v>870</v>
          </cell>
          <cell r="F82">
            <v>70</v>
          </cell>
          <cell r="G82">
            <v>70</v>
          </cell>
          <cell r="H82">
            <v>70</v>
          </cell>
          <cell r="I82">
            <v>570</v>
          </cell>
          <cell r="J82">
            <v>170</v>
          </cell>
          <cell r="K82">
            <v>170</v>
          </cell>
          <cell r="L82">
            <v>570</v>
          </cell>
          <cell r="M82">
            <v>170</v>
          </cell>
          <cell r="N82">
            <v>170</v>
          </cell>
          <cell r="O82">
            <v>570</v>
          </cell>
          <cell r="P82" t="str">
            <v>270</v>
          </cell>
          <cell r="Q82">
            <v>170</v>
          </cell>
          <cell r="R82">
            <v>1040</v>
          </cell>
          <cell r="S82">
            <v>1110</v>
          </cell>
          <cell r="T82">
            <v>1180</v>
          </cell>
          <cell r="U82">
            <v>1250</v>
          </cell>
          <cell r="V82">
            <v>1820</v>
          </cell>
          <cell r="W82">
            <v>1990</v>
          </cell>
          <cell r="X82">
            <v>2160</v>
          </cell>
          <cell r="Y82">
            <v>2730</v>
          </cell>
          <cell r="Z82">
            <v>2900</v>
          </cell>
          <cell r="AA82">
            <v>3070</v>
          </cell>
          <cell r="AB82">
            <v>3640</v>
          </cell>
        </row>
        <row r="83">
          <cell r="A83" t="str">
            <v>271</v>
          </cell>
          <cell r="B83" t="str">
            <v>UTILES DE COCINA Y COMEDOR</v>
          </cell>
          <cell r="C83">
            <v>240</v>
          </cell>
          <cell r="D83">
            <v>20</v>
          </cell>
          <cell r="E83">
            <v>20</v>
          </cell>
          <cell r="F83">
            <v>20</v>
          </cell>
          <cell r="G83">
            <v>20</v>
          </cell>
          <cell r="H83">
            <v>20</v>
          </cell>
          <cell r="I83">
            <v>20</v>
          </cell>
          <cell r="J83">
            <v>20</v>
          </cell>
          <cell r="K83">
            <v>20</v>
          </cell>
          <cell r="L83">
            <v>20</v>
          </cell>
          <cell r="M83">
            <v>20</v>
          </cell>
          <cell r="N83">
            <v>20</v>
          </cell>
          <cell r="O83">
            <v>20</v>
          </cell>
          <cell r="P83" t="str">
            <v>271</v>
          </cell>
          <cell r="Q83">
            <v>20</v>
          </cell>
          <cell r="R83">
            <v>40</v>
          </cell>
          <cell r="S83">
            <v>60</v>
          </cell>
          <cell r="T83">
            <v>80</v>
          </cell>
          <cell r="U83">
            <v>100</v>
          </cell>
          <cell r="V83">
            <v>120</v>
          </cell>
          <cell r="W83">
            <v>140</v>
          </cell>
          <cell r="X83">
            <v>160</v>
          </cell>
          <cell r="Y83">
            <v>180</v>
          </cell>
          <cell r="Z83">
            <v>200</v>
          </cell>
          <cell r="AA83">
            <v>220</v>
          </cell>
          <cell r="AB83">
            <v>240</v>
          </cell>
        </row>
        <row r="84">
          <cell r="A84" t="str">
            <v>273</v>
          </cell>
          <cell r="B84" t="str">
            <v>UTILES DE ASEO Y LIMPIEZA</v>
          </cell>
          <cell r="C84">
            <v>600</v>
          </cell>
          <cell r="D84">
            <v>50</v>
          </cell>
          <cell r="E84">
            <v>50</v>
          </cell>
          <cell r="F84">
            <v>50</v>
          </cell>
          <cell r="G84">
            <v>50</v>
          </cell>
          <cell r="H84">
            <v>50</v>
          </cell>
          <cell r="I84">
            <v>50</v>
          </cell>
          <cell r="J84">
            <v>50</v>
          </cell>
          <cell r="K84">
            <v>50</v>
          </cell>
          <cell r="L84">
            <v>50</v>
          </cell>
          <cell r="M84">
            <v>50</v>
          </cell>
          <cell r="N84">
            <v>50</v>
          </cell>
          <cell r="O84">
            <v>50</v>
          </cell>
          <cell r="P84" t="str">
            <v>273</v>
          </cell>
          <cell r="Q84">
            <v>50</v>
          </cell>
          <cell r="R84">
            <v>100</v>
          </cell>
          <cell r="S84">
            <v>150</v>
          </cell>
          <cell r="T84">
            <v>200</v>
          </cell>
          <cell r="U84">
            <v>250</v>
          </cell>
          <cell r="V84">
            <v>300</v>
          </cell>
          <cell r="W84">
            <v>350</v>
          </cell>
          <cell r="X84">
            <v>400</v>
          </cell>
          <cell r="Y84">
            <v>450</v>
          </cell>
          <cell r="Z84">
            <v>500</v>
          </cell>
          <cell r="AA84">
            <v>550</v>
          </cell>
          <cell r="AB84">
            <v>600</v>
          </cell>
        </row>
        <row r="85">
          <cell r="A85" t="str">
            <v>275</v>
          </cell>
          <cell r="B85" t="str">
            <v>UTILES Y MATERIALES DE OFICINA</v>
          </cell>
          <cell r="C85">
            <v>2800</v>
          </cell>
          <cell r="D85">
            <v>100</v>
          </cell>
          <cell r="E85">
            <v>800</v>
          </cell>
          <cell r="F85">
            <v>0</v>
          </cell>
          <cell r="G85">
            <v>0</v>
          </cell>
          <cell r="H85">
            <v>0</v>
          </cell>
          <cell r="I85">
            <v>500</v>
          </cell>
          <cell r="J85">
            <v>100</v>
          </cell>
          <cell r="K85">
            <v>100</v>
          </cell>
          <cell r="L85">
            <v>500</v>
          </cell>
          <cell r="M85">
            <v>100</v>
          </cell>
          <cell r="N85">
            <v>100</v>
          </cell>
          <cell r="O85">
            <v>500</v>
          </cell>
          <cell r="P85" t="str">
            <v>275</v>
          </cell>
          <cell r="Q85">
            <v>100</v>
          </cell>
          <cell r="R85">
            <v>900</v>
          </cell>
          <cell r="S85">
            <v>900</v>
          </cell>
          <cell r="T85">
            <v>900</v>
          </cell>
          <cell r="U85">
            <v>900</v>
          </cell>
          <cell r="V85">
            <v>1400</v>
          </cell>
          <cell r="W85">
            <v>1500</v>
          </cell>
          <cell r="X85">
            <v>1600</v>
          </cell>
          <cell r="Y85">
            <v>2100</v>
          </cell>
          <cell r="Z85">
            <v>2200</v>
          </cell>
          <cell r="AA85">
            <v>2300</v>
          </cell>
          <cell r="AB85">
            <v>2800</v>
          </cell>
        </row>
        <row r="86">
          <cell r="A86" t="str">
            <v>291</v>
          </cell>
          <cell r="B86" t="str">
            <v>ALIMENTOS Y BEBIDAS</v>
          </cell>
          <cell r="C86">
            <v>0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 t="str">
            <v>291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A87" t="str">
            <v>293</v>
          </cell>
          <cell r="B87" t="str">
            <v>CREDITOS RECONOCIDOS POR MATERIALES Y SUMINISTROS</v>
          </cell>
          <cell r="C87">
            <v>0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 t="str">
            <v>293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A88" t="str">
            <v>3</v>
          </cell>
          <cell r="B88" t="str">
            <v xml:space="preserve">MAQUINARIA Y EQUIPO </v>
          </cell>
          <cell r="C88">
            <v>291300</v>
          </cell>
          <cell r="D88">
            <v>5600</v>
          </cell>
          <cell r="E88">
            <v>160601</v>
          </cell>
          <cell r="F88">
            <v>-15500</v>
          </cell>
          <cell r="G88">
            <v>100</v>
          </cell>
          <cell r="H88">
            <v>100</v>
          </cell>
          <cell r="I88">
            <v>6000</v>
          </cell>
          <cell r="J88">
            <v>22267</v>
          </cell>
          <cell r="K88">
            <v>22267</v>
          </cell>
          <cell r="L88">
            <v>22667</v>
          </cell>
          <cell r="M88">
            <v>22267</v>
          </cell>
          <cell r="N88">
            <v>22267</v>
          </cell>
          <cell r="O88">
            <v>22664</v>
          </cell>
          <cell r="P88" t="str">
            <v>3</v>
          </cell>
          <cell r="Q88">
            <v>5600</v>
          </cell>
          <cell r="R88">
            <v>166201</v>
          </cell>
          <cell r="S88">
            <v>150701</v>
          </cell>
          <cell r="T88">
            <v>150801</v>
          </cell>
          <cell r="U88">
            <v>150901</v>
          </cell>
          <cell r="V88">
            <v>156901</v>
          </cell>
          <cell r="W88">
            <v>179168</v>
          </cell>
          <cell r="X88">
            <v>201435</v>
          </cell>
          <cell r="Y88">
            <v>224102</v>
          </cell>
          <cell r="Z88">
            <v>246369</v>
          </cell>
          <cell r="AA88">
            <v>268636</v>
          </cell>
          <cell r="AB88">
            <v>291300</v>
          </cell>
        </row>
        <row r="89">
          <cell r="A89" t="str">
            <v>301</v>
          </cell>
          <cell r="B89" t="str">
            <v>EQUIPO DE COMUNICACIONES</v>
          </cell>
          <cell r="C89">
            <v>0</v>
          </cell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 t="str">
            <v>301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A90" t="str">
            <v>314</v>
          </cell>
          <cell r="B90" t="str">
            <v>EQUIPO DE TRANSPORTE TERRESTRE</v>
          </cell>
          <cell r="C90">
            <v>0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 t="str">
            <v>314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A91" t="str">
            <v>340</v>
          </cell>
          <cell r="B91" t="str">
            <v>EQUIPO DE OFICINA</v>
          </cell>
          <cell r="C91">
            <v>2800</v>
          </cell>
          <cell r="D91">
            <v>100</v>
          </cell>
          <cell r="E91">
            <v>100</v>
          </cell>
          <cell r="F91">
            <v>500</v>
          </cell>
          <cell r="G91">
            <v>100</v>
          </cell>
          <cell r="H91">
            <v>100</v>
          </cell>
          <cell r="I91">
            <v>500</v>
          </cell>
          <cell r="J91">
            <v>100</v>
          </cell>
          <cell r="K91">
            <v>100</v>
          </cell>
          <cell r="L91">
            <v>500</v>
          </cell>
          <cell r="M91">
            <v>100</v>
          </cell>
          <cell r="N91">
            <v>100</v>
          </cell>
          <cell r="O91">
            <v>500</v>
          </cell>
          <cell r="P91" t="str">
            <v>340</v>
          </cell>
          <cell r="Q91">
            <v>100</v>
          </cell>
          <cell r="R91">
            <v>200</v>
          </cell>
          <cell r="S91">
            <v>700</v>
          </cell>
          <cell r="T91">
            <v>800</v>
          </cell>
          <cell r="U91">
            <v>900</v>
          </cell>
          <cell r="V91">
            <v>1400</v>
          </cell>
          <cell r="W91">
            <v>1500</v>
          </cell>
          <cell r="X91">
            <v>1600</v>
          </cell>
          <cell r="Y91">
            <v>2100</v>
          </cell>
          <cell r="Z91">
            <v>2200</v>
          </cell>
          <cell r="AA91">
            <v>2300</v>
          </cell>
          <cell r="AB91">
            <v>2800</v>
          </cell>
        </row>
        <row r="92">
          <cell r="A92" t="str">
            <v>350</v>
          </cell>
          <cell r="B92" t="str">
            <v>MOBILIARIO DE OFICINA</v>
          </cell>
          <cell r="C92">
            <v>54500</v>
          </cell>
          <cell r="D92">
            <v>5500</v>
          </cell>
          <cell r="E92">
            <v>10500</v>
          </cell>
          <cell r="F92">
            <v>0</v>
          </cell>
          <cell r="G92">
            <v>0</v>
          </cell>
          <cell r="H92">
            <v>0</v>
          </cell>
          <cell r="I92">
            <v>5500</v>
          </cell>
          <cell r="J92">
            <v>5500</v>
          </cell>
          <cell r="K92">
            <v>5500</v>
          </cell>
          <cell r="L92">
            <v>5500</v>
          </cell>
          <cell r="M92">
            <v>5500</v>
          </cell>
          <cell r="N92">
            <v>5500</v>
          </cell>
          <cell r="O92">
            <v>5500</v>
          </cell>
          <cell r="P92" t="str">
            <v>350</v>
          </cell>
          <cell r="Q92">
            <v>5500</v>
          </cell>
          <cell r="R92">
            <v>16000</v>
          </cell>
          <cell r="S92">
            <v>16000</v>
          </cell>
          <cell r="T92">
            <v>16000</v>
          </cell>
          <cell r="U92">
            <v>16000</v>
          </cell>
          <cell r="V92">
            <v>21500</v>
          </cell>
          <cell r="W92">
            <v>27000</v>
          </cell>
          <cell r="X92">
            <v>32500</v>
          </cell>
          <cell r="Y92">
            <v>38000</v>
          </cell>
          <cell r="Z92">
            <v>43500</v>
          </cell>
          <cell r="AA92">
            <v>49000</v>
          </cell>
          <cell r="AB92">
            <v>54500</v>
          </cell>
        </row>
        <row r="93">
          <cell r="A93" t="str">
            <v>370</v>
          </cell>
          <cell r="B93" t="str">
            <v>MAQUINARIA Y EQUIPO DE VARIOS</v>
          </cell>
          <cell r="C93">
            <v>0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 t="str">
            <v>370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A94" t="str">
            <v>380</v>
          </cell>
          <cell r="B94" t="str">
            <v>EQUIPO DE COMPUTACION</v>
          </cell>
          <cell r="C94">
            <v>234000</v>
          </cell>
          <cell r="D94"/>
          <cell r="E94">
            <v>150001</v>
          </cell>
          <cell r="F94">
            <v>-16000</v>
          </cell>
          <cell r="G94">
            <v>0</v>
          </cell>
          <cell r="H94">
            <v>0</v>
          </cell>
          <cell r="I94">
            <v>0</v>
          </cell>
          <cell r="J94">
            <v>16667</v>
          </cell>
          <cell r="K94">
            <v>16667</v>
          </cell>
          <cell r="L94">
            <v>16667</v>
          </cell>
          <cell r="M94">
            <v>16667</v>
          </cell>
          <cell r="N94">
            <v>16667</v>
          </cell>
          <cell r="O94">
            <v>16664</v>
          </cell>
          <cell r="P94" t="str">
            <v>380</v>
          </cell>
          <cell r="Q94">
            <v>0</v>
          </cell>
          <cell r="R94">
            <v>150001</v>
          </cell>
          <cell r="S94">
            <v>134001</v>
          </cell>
          <cell r="T94">
            <v>134001</v>
          </cell>
          <cell r="U94">
            <v>134001</v>
          </cell>
          <cell r="V94">
            <v>134001</v>
          </cell>
          <cell r="W94">
            <v>150668</v>
          </cell>
          <cell r="X94">
            <v>167335</v>
          </cell>
          <cell r="Y94">
            <v>184002</v>
          </cell>
          <cell r="Z94">
            <v>200669</v>
          </cell>
          <cell r="AA94">
            <v>217336</v>
          </cell>
          <cell r="AB94">
            <v>234000</v>
          </cell>
        </row>
        <row r="95">
          <cell r="A95" t="str">
            <v>392</v>
          </cell>
          <cell r="B95" t="str">
            <v>MAQUINARIA Y EQUIPO DE TRANSPORTE</v>
          </cell>
          <cell r="C95">
            <v>0</v>
          </cell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 t="str">
            <v>392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A96" t="str">
            <v>6</v>
          </cell>
          <cell r="B96" t="str">
            <v>TRANSFERENCIAS CORRIENTES</v>
          </cell>
          <cell r="C96">
            <v>143600</v>
          </cell>
          <cell r="D96">
            <v>11100</v>
          </cell>
          <cell r="E96">
            <v>11100</v>
          </cell>
          <cell r="F96">
            <v>43900</v>
          </cell>
          <cell r="G96">
            <v>5500</v>
          </cell>
          <cell r="H96">
            <v>5500</v>
          </cell>
          <cell r="I96">
            <v>5500</v>
          </cell>
          <cell r="J96">
            <v>11100</v>
          </cell>
          <cell r="K96">
            <v>11100</v>
          </cell>
          <cell r="L96">
            <v>11100</v>
          </cell>
          <cell r="M96">
            <v>11100</v>
          </cell>
          <cell r="N96">
            <v>10500</v>
          </cell>
          <cell r="O96">
            <v>6100</v>
          </cell>
          <cell r="P96" t="str">
            <v>6</v>
          </cell>
          <cell r="Q96">
            <v>11100</v>
          </cell>
          <cell r="R96">
            <v>22200</v>
          </cell>
          <cell r="S96">
            <v>66100</v>
          </cell>
          <cell r="T96">
            <v>71600</v>
          </cell>
          <cell r="U96">
            <v>77100</v>
          </cell>
          <cell r="V96">
            <v>82600</v>
          </cell>
          <cell r="W96">
            <v>93700</v>
          </cell>
          <cell r="X96">
            <v>104800</v>
          </cell>
          <cell r="Y96">
            <v>115900</v>
          </cell>
          <cell r="Z96">
            <v>127000</v>
          </cell>
          <cell r="AA96">
            <v>137500</v>
          </cell>
          <cell r="AB96">
            <v>143600</v>
          </cell>
        </row>
        <row r="97">
          <cell r="A97" t="str">
            <v>610</v>
          </cell>
          <cell r="B97" t="str">
            <v>A PERSONAS</v>
          </cell>
          <cell r="C97">
            <v>6000</v>
          </cell>
          <cell r="D97">
            <v>500</v>
          </cell>
          <cell r="E97">
            <v>500</v>
          </cell>
          <cell r="F97">
            <v>500</v>
          </cell>
          <cell r="G97">
            <v>500</v>
          </cell>
          <cell r="H97">
            <v>500</v>
          </cell>
          <cell r="I97">
            <v>500</v>
          </cell>
          <cell r="J97">
            <v>500</v>
          </cell>
          <cell r="K97">
            <v>500</v>
          </cell>
          <cell r="L97">
            <v>500</v>
          </cell>
          <cell r="M97">
            <v>500</v>
          </cell>
          <cell r="N97">
            <v>500</v>
          </cell>
          <cell r="O97">
            <v>500</v>
          </cell>
          <cell r="P97" t="str">
            <v>610</v>
          </cell>
          <cell r="Q97">
            <v>500</v>
          </cell>
          <cell r="R97">
            <v>1000</v>
          </cell>
          <cell r="S97">
            <v>1500</v>
          </cell>
          <cell r="T97">
            <v>2000</v>
          </cell>
          <cell r="U97">
            <v>2500</v>
          </cell>
          <cell r="V97">
            <v>3000</v>
          </cell>
          <cell r="W97">
            <v>3500</v>
          </cell>
          <cell r="X97">
            <v>4000</v>
          </cell>
          <cell r="Y97">
            <v>4500</v>
          </cell>
          <cell r="Z97">
            <v>5000</v>
          </cell>
          <cell r="AA97">
            <v>5500</v>
          </cell>
          <cell r="AB97">
            <v>6000</v>
          </cell>
        </row>
        <row r="98">
          <cell r="A98" t="str">
            <v>611</v>
          </cell>
          <cell r="B98" t="str">
            <v>DONATIVOS</v>
          </cell>
          <cell r="C98">
            <v>6000</v>
          </cell>
          <cell r="D98">
            <v>500</v>
          </cell>
          <cell r="E98">
            <v>500</v>
          </cell>
          <cell r="F98">
            <v>500</v>
          </cell>
          <cell r="G98">
            <v>500</v>
          </cell>
          <cell r="H98">
            <v>500</v>
          </cell>
          <cell r="I98">
            <v>500</v>
          </cell>
          <cell r="J98">
            <v>500</v>
          </cell>
          <cell r="K98">
            <v>500</v>
          </cell>
          <cell r="L98">
            <v>500</v>
          </cell>
          <cell r="M98">
            <v>500</v>
          </cell>
          <cell r="N98">
            <v>500</v>
          </cell>
          <cell r="O98">
            <v>500</v>
          </cell>
          <cell r="P98" t="str">
            <v>611</v>
          </cell>
          <cell r="Q98">
            <v>500</v>
          </cell>
          <cell r="R98">
            <v>1000</v>
          </cell>
          <cell r="S98">
            <v>1500</v>
          </cell>
          <cell r="T98">
            <v>2000</v>
          </cell>
          <cell r="U98">
            <v>2500</v>
          </cell>
          <cell r="V98">
            <v>3000</v>
          </cell>
          <cell r="W98">
            <v>3500</v>
          </cell>
          <cell r="X98">
            <v>4000</v>
          </cell>
          <cell r="Y98">
            <v>4500</v>
          </cell>
          <cell r="Z98">
            <v>5000</v>
          </cell>
          <cell r="AA98">
            <v>5500</v>
          </cell>
          <cell r="AB98">
            <v>6000</v>
          </cell>
        </row>
        <row r="99">
          <cell r="A99" t="str">
            <v>620</v>
          </cell>
          <cell r="B99" t="str">
            <v>BECAS DE ESTUDIO</v>
          </cell>
          <cell r="C99">
            <v>39400</v>
          </cell>
          <cell r="D99">
            <v>5000</v>
          </cell>
          <cell r="E99">
            <v>5000</v>
          </cell>
          <cell r="F99">
            <v>-10000</v>
          </cell>
          <cell r="G99">
            <v>5000</v>
          </cell>
          <cell r="H99">
            <v>5000</v>
          </cell>
          <cell r="I99">
            <v>5000</v>
          </cell>
          <cell r="J99">
            <v>5000</v>
          </cell>
          <cell r="K99">
            <v>5000</v>
          </cell>
          <cell r="L99">
            <v>5000</v>
          </cell>
          <cell r="M99">
            <v>5000</v>
          </cell>
          <cell r="N99">
            <v>4400</v>
          </cell>
          <cell r="O99">
            <v>0</v>
          </cell>
          <cell r="P99" t="str">
            <v>620</v>
          </cell>
          <cell r="Q99">
            <v>5000</v>
          </cell>
          <cell r="R99">
            <v>10000</v>
          </cell>
          <cell r="S99">
            <v>0</v>
          </cell>
          <cell r="T99">
            <v>5000</v>
          </cell>
          <cell r="U99">
            <v>10000</v>
          </cell>
          <cell r="V99">
            <v>15000</v>
          </cell>
          <cell r="W99">
            <v>20000</v>
          </cell>
          <cell r="X99">
            <v>25000</v>
          </cell>
          <cell r="Y99">
            <v>30000</v>
          </cell>
          <cell r="Z99">
            <v>35000</v>
          </cell>
          <cell r="AA99">
            <v>39400</v>
          </cell>
          <cell r="AB99">
            <v>39400</v>
          </cell>
        </row>
        <row r="100">
          <cell r="A100" t="str">
            <v>624</v>
          </cell>
          <cell r="B100" t="str">
            <v>CAPACITACION Y ESTUDIO</v>
          </cell>
          <cell r="C100">
            <v>39400</v>
          </cell>
          <cell r="D100">
            <v>5000</v>
          </cell>
          <cell r="E100">
            <v>5000</v>
          </cell>
          <cell r="F100">
            <v>-10000</v>
          </cell>
          <cell r="G100">
            <v>5000</v>
          </cell>
          <cell r="H100">
            <v>5000</v>
          </cell>
          <cell r="I100">
            <v>5000</v>
          </cell>
          <cell r="J100">
            <v>5000</v>
          </cell>
          <cell r="K100">
            <v>5000</v>
          </cell>
          <cell r="L100">
            <v>5000</v>
          </cell>
          <cell r="M100">
            <v>5000</v>
          </cell>
          <cell r="N100">
            <v>4400</v>
          </cell>
          <cell r="O100">
            <v>0</v>
          </cell>
          <cell r="P100" t="str">
            <v>624</v>
          </cell>
          <cell r="Q100">
            <v>5000</v>
          </cell>
          <cell r="R100">
            <v>10000</v>
          </cell>
          <cell r="S100">
            <v>0</v>
          </cell>
          <cell r="T100">
            <v>5000</v>
          </cell>
          <cell r="U100">
            <v>10000</v>
          </cell>
          <cell r="V100">
            <v>15000</v>
          </cell>
          <cell r="W100">
            <v>20000</v>
          </cell>
          <cell r="X100">
            <v>25000</v>
          </cell>
          <cell r="Y100">
            <v>30000</v>
          </cell>
          <cell r="Z100">
            <v>35000</v>
          </cell>
          <cell r="AA100">
            <v>39400</v>
          </cell>
          <cell r="AB100">
            <v>39400</v>
          </cell>
        </row>
        <row r="101">
          <cell r="A101" t="str">
            <v>640</v>
          </cell>
          <cell r="B101" t="str">
            <v>A INSTITUCIONES PUBLICAS</v>
          </cell>
          <cell r="C101">
            <v>98200</v>
          </cell>
          <cell r="D101">
            <v>5600</v>
          </cell>
          <cell r="E101">
            <v>5600</v>
          </cell>
          <cell r="F101">
            <v>53400</v>
          </cell>
          <cell r="G101">
            <v>0</v>
          </cell>
          <cell r="H101">
            <v>0</v>
          </cell>
          <cell r="I101">
            <v>0</v>
          </cell>
          <cell r="J101">
            <v>5600</v>
          </cell>
          <cell r="K101">
            <v>5600</v>
          </cell>
          <cell r="L101">
            <v>5600</v>
          </cell>
          <cell r="M101">
            <v>5600</v>
          </cell>
          <cell r="N101">
            <v>5600</v>
          </cell>
          <cell r="O101">
            <v>5600</v>
          </cell>
          <cell r="P101" t="str">
            <v>640</v>
          </cell>
          <cell r="Q101">
            <v>5600</v>
          </cell>
          <cell r="R101">
            <v>11200</v>
          </cell>
          <cell r="S101">
            <v>64600</v>
          </cell>
          <cell r="T101">
            <v>64600</v>
          </cell>
          <cell r="U101">
            <v>64600</v>
          </cell>
          <cell r="V101">
            <v>64600</v>
          </cell>
          <cell r="W101">
            <v>70200</v>
          </cell>
          <cell r="X101">
            <v>75800</v>
          </cell>
          <cell r="Y101">
            <v>81400</v>
          </cell>
          <cell r="Z101">
            <v>87000</v>
          </cell>
          <cell r="AA101">
            <v>92600</v>
          </cell>
          <cell r="AB101">
            <v>98200</v>
          </cell>
        </row>
        <row r="102">
          <cell r="A102" t="str">
            <v>641</v>
          </cell>
          <cell r="B102" t="str">
            <v>GOBIERNO CENTRAL</v>
          </cell>
          <cell r="C102">
            <v>0</v>
          </cell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 t="str">
            <v>641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A103" t="str">
            <v>649</v>
          </cell>
          <cell r="B103" t="str">
            <v>IMPUESTOS Y DIVIDENDOS</v>
          </cell>
          <cell r="C103">
            <v>98200</v>
          </cell>
          <cell r="D103">
            <v>5600</v>
          </cell>
          <cell r="E103">
            <v>5600</v>
          </cell>
          <cell r="F103">
            <v>53400</v>
          </cell>
          <cell r="G103">
            <v>0</v>
          </cell>
          <cell r="H103">
            <v>0</v>
          </cell>
          <cell r="I103">
            <v>0</v>
          </cell>
          <cell r="J103">
            <v>5600</v>
          </cell>
          <cell r="K103">
            <v>5600</v>
          </cell>
          <cell r="L103">
            <v>5600</v>
          </cell>
          <cell r="M103">
            <v>5600</v>
          </cell>
          <cell r="N103">
            <v>5600</v>
          </cell>
          <cell r="O103">
            <v>5600</v>
          </cell>
          <cell r="P103" t="str">
            <v>649</v>
          </cell>
          <cell r="Q103">
            <v>5600</v>
          </cell>
          <cell r="R103">
            <v>11200</v>
          </cell>
          <cell r="S103">
            <v>64600</v>
          </cell>
          <cell r="T103">
            <v>64600</v>
          </cell>
          <cell r="U103">
            <v>64600</v>
          </cell>
          <cell r="V103">
            <v>64600</v>
          </cell>
          <cell r="W103">
            <v>70200</v>
          </cell>
          <cell r="X103">
            <v>75800</v>
          </cell>
          <cell r="Y103">
            <v>81400</v>
          </cell>
          <cell r="Z103">
            <v>87000</v>
          </cell>
          <cell r="AA103">
            <v>92600</v>
          </cell>
          <cell r="AB103">
            <v>98200</v>
          </cell>
        </row>
        <row r="104">
          <cell r="A104" t="str">
            <v>9</v>
          </cell>
          <cell r="B104" t="str">
            <v>ASIGNACIONES GLOBALES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 t="str">
            <v>9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A105" t="str">
            <v>930</v>
          </cell>
          <cell r="B105" t="str">
            <v>IMPREVISTOS</v>
          </cell>
          <cell r="C105">
            <v>0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 t="str">
            <v>930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ENERO</v>
          </cell>
          <cell r="B3">
            <v>17</v>
          </cell>
          <cell r="C3">
            <v>17</v>
          </cell>
        </row>
        <row r="4">
          <cell r="A4" t="str">
            <v>FEBRERO</v>
          </cell>
          <cell r="B4">
            <v>18</v>
          </cell>
          <cell r="C4">
            <v>18</v>
          </cell>
        </row>
        <row r="5">
          <cell r="A5" t="str">
            <v>MARZO</v>
          </cell>
          <cell r="B5">
            <v>19</v>
          </cell>
          <cell r="C5">
            <v>19</v>
          </cell>
        </row>
        <row r="6">
          <cell r="A6" t="str">
            <v>ABRIL</v>
          </cell>
          <cell r="B6">
            <v>20</v>
          </cell>
          <cell r="C6">
            <v>20</v>
          </cell>
        </row>
        <row r="7">
          <cell r="A7" t="str">
            <v>MAYO</v>
          </cell>
          <cell r="B7">
            <v>21</v>
          </cell>
          <cell r="C7">
            <v>21</v>
          </cell>
        </row>
        <row r="8">
          <cell r="A8" t="str">
            <v>JUNIO</v>
          </cell>
          <cell r="B8">
            <v>22</v>
          </cell>
          <cell r="C8">
            <v>22</v>
          </cell>
        </row>
        <row r="9">
          <cell r="A9" t="str">
            <v>JULIO</v>
          </cell>
          <cell r="B9">
            <v>23</v>
          </cell>
          <cell r="C9">
            <v>23</v>
          </cell>
        </row>
        <row r="10">
          <cell r="A10" t="str">
            <v>AGOSTO</v>
          </cell>
          <cell r="B10">
            <v>24</v>
          </cell>
          <cell r="C10">
            <v>24</v>
          </cell>
        </row>
        <row r="11">
          <cell r="A11" t="str">
            <v>SEPTIEMBRE</v>
          </cell>
          <cell r="B11">
            <v>25</v>
          </cell>
          <cell r="C11">
            <v>25</v>
          </cell>
        </row>
        <row r="12">
          <cell r="A12" t="str">
            <v>OCTUBRE</v>
          </cell>
          <cell r="B12">
            <v>26</v>
          </cell>
          <cell r="C12">
            <v>26</v>
          </cell>
        </row>
        <row r="13">
          <cell r="A13" t="str">
            <v>NOVIEMBRE</v>
          </cell>
          <cell r="B13">
            <v>27</v>
          </cell>
          <cell r="C13">
            <v>27</v>
          </cell>
        </row>
        <row r="14">
          <cell r="A14" t="str">
            <v>DICIEMBRE</v>
          </cell>
          <cell r="B14">
            <v>28</v>
          </cell>
          <cell r="C1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7BBE-B205-4C5A-B2A1-3AF023930199}">
  <dimension ref="A1:K70"/>
  <sheetViews>
    <sheetView showGridLines="0" tabSelected="1" view="pageBreakPreview" topLeftCell="C1" zoomScale="115" zoomScaleNormal="115" zoomScaleSheetLayoutView="115" workbookViewId="0">
      <pane ySplit="8" topLeftCell="A9" activePane="bottomLeft" state="frozen"/>
      <selection pane="bottomLeft" activeCell="D44" sqref="D44"/>
    </sheetView>
  </sheetViews>
  <sheetFormatPr baseColWidth="10" defaultColWidth="11.5703125" defaultRowHeight="12.75" x14ac:dyDescent="0.2"/>
  <cols>
    <col min="1" max="1" width="4.42578125" style="1" bestFit="1" customWidth="1"/>
    <col min="2" max="2" width="57.7109375" style="1" bestFit="1" customWidth="1"/>
    <col min="3" max="3" width="16.85546875" style="1" customWidth="1"/>
    <col min="4" max="4" width="17.28515625" style="1" customWidth="1"/>
    <col min="5" max="5" width="17.5703125" style="1" customWidth="1"/>
    <col min="6" max="6" width="15.85546875" style="1" customWidth="1"/>
    <col min="7" max="7" width="14.85546875" style="1" bestFit="1" customWidth="1"/>
    <col min="8" max="8" width="16.28515625" style="1" customWidth="1"/>
    <col min="9" max="9" width="13" style="1" customWidth="1"/>
    <col min="10" max="10" width="17.42578125" style="1" customWidth="1"/>
    <col min="11" max="11" width="16.7109375" style="1" customWidth="1"/>
    <col min="12" max="16384" width="11.5703125" style="1"/>
  </cols>
  <sheetData>
    <row r="1" spans="1:11" ht="14.45" customHeight="1" x14ac:dyDescent="0.2">
      <c r="A1" s="33" t="s">
        <v>117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">
      <c r="A2" s="34" t="s">
        <v>116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4.45" customHeight="1" x14ac:dyDescent="0.2">
      <c r="A3" s="34" t="s">
        <v>115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4.45" customHeight="1" x14ac:dyDescent="0.2">
      <c r="A4" s="33" t="s">
        <v>114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4.45" customHeight="1" x14ac:dyDescent="0.2">
      <c r="A5" s="33" t="s">
        <v>113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4.45" customHeight="1" x14ac:dyDescent="0.2">
      <c r="A6" s="33" t="s">
        <v>112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">
      <c r="A7" s="32"/>
      <c r="B7" s="31"/>
      <c r="C7" s="29"/>
      <c r="D7" s="29"/>
      <c r="E7" s="30" t="s">
        <v>111</v>
      </c>
      <c r="F7" s="28"/>
      <c r="G7" s="28"/>
      <c r="H7" s="29"/>
      <c r="I7" s="29"/>
      <c r="J7" s="29"/>
      <c r="K7" s="28"/>
    </row>
    <row r="8" spans="1:11" ht="36" x14ac:dyDescent="0.2">
      <c r="A8" s="27" t="s">
        <v>110</v>
      </c>
      <c r="B8" s="26" t="s">
        <v>109</v>
      </c>
      <c r="C8" s="23" t="s">
        <v>108</v>
      </c>
      <c r="D8" s="23" t="s">
        <v>107</v>
      </c>
      <c r="E8" s="23" t="s">
        <v>106</v>
      </c>
      <c r="F8" s="23" t="s">
        <v>105</v>
      </c>
      <c r="G8" s="25" t="s">
        <v>104</v>
      </c>
      <c r="H8" s="23" t="s">
        <v>103</v>
      </c>
      <c r="I8" s="24" t="s">
        <v>102</v>
      </c>
      <c r="J8" s="23" t="s">
        <v>101</v>
      </c>
      <c r="K8" s="23" t="s">
        <v>100</v>
      </c>
    </row>
    <row r="9" spans="1:11" ht="15" customHeight="1" x14ac:dyDescent="0.2">
      <c r="A9" s="22" t="s">
        <v>99</v>
      </c>
      <c r="B9" s="22"/>
      <c r="C9" s="21">
        <f>+C10+C23+C39+C51+C55+C59</f>
        <v>2994700</v>
      </c>
      <c r="D9" s="21">
        <f>+D10+D23+D39+D51+D55+D59</f>
        <v>2994700</v>
      </c>
      <c r="E9" s="21">
        <f>+E10+E23+E39+E51+E55+E59</f>
        <v>762075</v>
      </c>
      <c r="F9" s="21">
        <f>+F10+F23+F39+F51+F55+F59</f>
        <v>237977.88999999998</v>
      </c>
      <c r="G9" s="21">
        <f>+G10+G23+G39+G51+G55+G59</f>
        <v>147676.22</v>
      </c>
      <c r="H9" s="21">
        <f>+H10+H23+H39+H51+H55+H59</f>
        <v>385654.11</v>
      </c>
      <c r="I9" s="21">
        <f>IFERROR(ROUND(H9/E9,4)*100,0)</f>
        <v>50.61</v>
      </c>
      <c r="J9" s="21">
        <f>+J10+J23+J39+J51+J55+J59</f>
        <v>376420.89</v>
      </c>
      <c r="K9" s="21">
        <f>+K10+K23+K39+K51+K55+K59</f>
        <v>2609045.89</v>
      </c>
    </row>
    <row r="10" spans="1:11" x14ac:dyDescent="0.2">
      <c r="A10" s="14">
        <v>0</v>
      </c>
      <c r="B10" s="14" t="s">
        <v>98</v>
      </c>
      <c r="C10" s="13">
        <f>SUM(C11:C22)</f>
        <v>1713508</v>
      </c>
      <c r="D10" s="13">
        <f>SUM(D11:D22)</f>
        <v>1756158</v>
      </c>
      <c r="E10" s="13">
        <f>SUM(E11:E22)</f>
        <v>447050</v>
      </c>
      <c r="F10" s="13">
        <f>SUM(F11:F22)</f>
        <v>224223.42999999996</v>
      </c>
      <c r="G10" s="13">
        <f>SUM(G11:G22)</f>
        <v>82703.960000000006</v>
      </c>
      <c r="H10" s="13">
        <f>SUM(H11:H22)</f>
        <v>306927.38999999996</v>
      </c>
      <c r="I10" s="13">
        <f>IFERROR(ROUND(H10/E10,4)*100,0)</f>
        <v>68.66</v>
      </c>
      <c r="J10" s="13">
        <f>SUM(J11:J22)</f>
        <v>140122.61000000002</v>
      </c>
      <c r="K10" s="13">
        <f>SUM(K11:K22)</f>
        <v>1449230.61</v>
      </c>
    </row>
    <row r="11" spans="1:11" x14ac:dyDescent="0.2">
      <c r="A11" s="18" t="s">
        <v>97</v>
      </c>
      <c r="B11" s="11" t="s">
        <v>96</v>
      </c>
      <c r="C11" s="9">
        <v>1103820</v>
      </c>
      <c r="D11" s="9">
        <f>VLOOKUP($A11,'[1]MOD 2019 MES A MES'!$A$14:$C$105,3,0)</f>
        <v>1103820</v>
      </c>
      <c r="E11" s="9">
        <f>VLOOKUP($A11,'[2]MOD 2019 MES A MES'!$A$13:$AB$105,VLOOKUP($E$7,[2]Datos!$A$3:$C$14,2,0),0)</f>
        <v>275955</v>
      </c>
      <c r="F11" s="7">
        <f>+[1]FEBRERO!H11</f>
        <v>128766.5</v>
      </c>
      <c r="G11" s="8">
        <f>+'[1]EJECUCION 2019'!F7</f>
        <v>56650</v>
      </c>
      <c r="H11" s="7">
        <f>+F11+G11</f>
        <v>185416.5</v>
      </c>
      <c r="I11" s="7">
        <f>IFERROR(ROUND(H11/E11,4)*100,0)</f>
        <v>67.190000000000012</v>
      </c>
      <c r="J11" s="6">
        <f>+E11-H11</f>
        <v>90538.5</v>
      </c>
      <c r="K11" s="6">
        <f>+D11-H11</f>
        <v>918403.5</v>
      </c>
    </row>
    <row r="12" spans="1:11" x14ac:dyDescent="0.2">
      <c r="A12" s="18" t="s">
        <v>95</v>
      </c>
      <c r="B12" s="11" t="s">
        <v>94</v>
      </c>
      <c r="C12" s="9">
        <v>81000</v>
      </c>
      <c r="D12" s="9">
        <f>VLOOKUP($A12,'[1]MOD 2019 MES A MES'!$A$14:$C$105,3,0)</f>
        <v>81000</v>
      </c>
      <c r="E12" s="9">
        <f>VLOOKUP($A12,'[2]MOD 2019 MES A MES'!$A$13:$AB$105,VLOOKUP($E$7,[2]Datos!$A$3:$C$14,2,0),0)</f>
        <v>20250</v>
      </c>
      <c r="F12" s="7">
        <f>+[1]FEBRERO!H12</f>
        <v>0</v>
      </c>
      <c r="G12" s="8">
        <f>+'[1]EJECUCION 2019'!F8</f>
        <v>10500</v>
      </c>
      <c r="H12" s="7">
        <f>+F12+G12</f>
        <v>10500</v>
      </c>
      <c r="I12" s="7">
        <f>IFERROR(ROUND(H12/E12,4)*100,0)</f>
        <v>51.849999999999994</v>
      </c>
      <c r="J12" s="6">
        <f>+E12-H12</f>
        <v>9750</v>
      </c>
      <c r="K12" s="6">
        <f>+D12-H12</f>
        <v>70500</v>
      </c>
    </row>
    <row r="13" spans="1:11" x14ac:dyDescent="0.2">
      <c r="A13" s="18" t="s">
        <v>93</v>
      </c>
      <c r="B13" s="11" t="s">
        <v>92</v>
      </c>
      <c r="C13" s="9">
        <v>89580</v>
      </c>
      <c r="D13" s="9">
        <f>VLOOKUP($A13,'[1]MOD 2019 MES A MES'!$A$14:$C$105,3,0)</f>
        <v>89580</v>
      </c>
      <c r="E13" s="9">
        <f>VLOOKUP($A13,'[2]MOD 2019 MES A MES'!$A$13:$AB$105,VLOOKUP($E$7,[2]Datos!$A$3:$C$14,2,0),0)</f>
        <v>22395</v>
      </c>
      <c r="F13" s="7">
        <f>+[1]FEBRERO!H13</f>
        <v>11500</v>
      </c>
      <c r="G13" s="8">
        <f>+'[1]EJECUCION 2019'!F9</f>
        <v>5750</v>
      </c>
      <c r="H13" s="7">
        <f>+F13+G13</f>
        <v>17250</v>
      </c>
      <c r="I13" s="7">
        <f>IFERROR(ROUND(H13/E13,4)*100,0)</f>
        <v>77.03</v>
      </c>
      <c r="J13" s="6">
        <f>+E13-H13</f>
        <v>5145</v>
      </c>
      <c r="K13" s="6">
        <f>+D13-H13</f>
        <v>72330</v>
      </c>
    </row>
    <row r="14" spans="1:11" x14ac:dyDescent="0.2">
      <c r="A14" s="18" t="s">
        <v>91</v>
      </c>
      <c r="B14" s="11" t="s">
        <v>90</v>
      </c>
      <c r="C14" s="9">
        <v>1200</v>
      </c>
      <c r="D14" s="9">
        <f>VLOOKUP($A14,'[1]MOD 2019 MES A MES'!$A$14:$C$105,3,0)</f>
        <v>1200</v>
      </c>
      <c r="E14" s="9">
        <f>VLOOKUP($A14,'[2]MOD 2019 MES A MES'!$A$13:$AB$105,VLOOKUP($E$7,[2]Datos!$A$3:$C$14,2,0),0)</f>
        <v>300</v>
      </c>
      <c r="F14" s="7">
        <f>+[1]FEBRERO!H14</f>
        <v>0</v>
      </c>
      <c r="G14" s="8">
        <f>+'[1]EJECUCION 2019'!F10</f>
        <v>0</v>
      </c>
      <c r="H14" s="7">
        <f>+F14+G14</f>
        <v>0</v>
      </c>
      <c r="I14" s="7">
        <f>IFERROR(ROUND(H14/E14,4)*100,0)</f>
        <v>0</v>
      </c>
      <c r="J14" s="6">
        <f>+E14-H14</f>
        <v>300</v>
      </c>
      <c r="K14" s="6">
        <f>+D14-H14</f>
        <v>1200</v>
      </c>
    </row>
    <row r="15" spans="1:11" x14ac:dyDescent="0.2">
      <c r="A15" s="18" t="s">
        <v>89</v>
      </c>
      <c r="B15" s="11" t="s">
        <v>77</v>
      </c>
      <c r="C15" s="9">
        <v>104423</v>
      </c>
      <c r="D15" s="9">
        <f>VLOOKUP($A15,'[1]MOD 2019 MES A MES'!$A$14:$C$105,3,0)</f>
        <v>104423</v>
      </c>
      <c r="E15" s="9">
        <f>VLOOKUP($A15,'[2]MOD 2019 MES A MES'!$A$13:$AB$105,VLOOKUP($E$7,[2]Datos!$A$3:$C$14,2,0),0)</f>
        <v>34807</v>
      </c>
      <c r="F15" s="7">
        <f>+[1]FEBRERO!H15</f>
        <v>22300.75</v>
      </c>
      <c r="G15" s="8">
        <f>+'[1]EJECUCION 2019'!F11</f>
        <v>0</v>
      </c>
      <c r="H15" s="7">
        <f>+F15+G15</f>
        <v>22300.75</v>
      </c>
      <c r="I15" s="7">
        <f>IFERROR(ROUND(H15/E15,4)*100,0)</f>
        <v>64.070000000000007</v>
      </c>
      <c r="J15" s="6">
        <f>+E15-H15</f>
        <v>12506.25</v>
      </c>
      <c r="K15" s="6">
        <f>+D15-H15</f>
        <v>82122.25</v>
      </c>
    </row>
    <row r="16" spans="1:11" x14ac:dyDescent="0.2">
      <c r="A16" s="18" t="s">
        <v>88</v>
      </c>
      <c r="B16" s="11" t="s">
        <v>87</v>
      </c>
      <c r="C16" s="9">
        <v>157417</v>
      </c>
      <c r="D16" s="9">
        <f>VLOOKUP($A16,'[1]MOD 2019 MES A MES'!$A$14:$C$105,3,0)</f>
        <v>157417</v>
      </c>
      <c r="E16" s="9">
        <f>VLOOKUP($A16,'[2]MOD 2019 MES A MES'!$A$13:$AB$105,VLOOKUP($E$7,[2]Datos!$A$3:$C$14,2,0),0)</f>
        <v>40289</v>
      </c>
      <c r="F16" s="7">
        <f>+[1]FEBRERO!H16</f>
        <v>19672.8</v>
      </c>
      <c r="G16" s="8">
        <f>+'[1]EJECUCION 2019'!F12</f>
        <v>7643.89</v>
      </c>
      <c r="H16" s="7">
        <f>+F16+G16</f>
        <v>27316.69</v>
      </c>
      <c r="I16" s="7">
        <f>IFERROR(ROUND(H16/E16,4)*100,0)</f>
        <v>67.800000000000011</v>
      </c>
      <c r="J16" s="6">
        <f>+E16-H16</f>
        <v>12972.310000000001</v>
      </c>
      <c r="K16" s="6">
        <f>+D16-H16</f>
        <v>130100.31</v>
      </c>
    </row>
    <row r="17" spans="1:11" x14ac:dyDescent="0.2">
      <c r="A17" s="18" t="s">
        <v>86</v>
      </c>
      <c r="B17" s="11" t="s">
        <v>85</v>
      </c>
      <c r="C17" s="9">
        <v>16557</v>
      </c>
      <c r="D17" s="9">
        <f>VLOOKUP($A17,'[1]MOD 2019 MES A MES'!$A$14:$C$105,3,0)</f>
        <v>16557</v>
      </c>
      <c r="E17" s="9">
        <f>VLOOKUP($A17,'[2]MOD 2019 MES A MES'!$A$13:$AB$105,VLOOKUP($E$7,[2]Datos!$A$3:$C$14,2,0),0)</f>
        <v>4140</v>
      </c>
      <c r="F17" s="7">
        <f>+[1]FEBRERO!H17</f>
        <v>1900.0900000000001</v>
      </c>
      <c r="G17" s="8">
        <f>+'[1]EJECUCION 2019'!F13</f>
        <v>849.66</v>
      </c>
      <c r="H17" s="7">
        <f>+F17+G17</f>
        <v>2749.75</v>
      </c>
      <c r="I17" s="7">
        <f>IFERROR(ROUND(H17/E17,4)*100,0)</f>
        <v>66.42</v>
      </c>
      <c r="J17" s="6">
        <f>+E17-H17</f>
        <v>1390.25</v>
      </c>
      <c r="K17" s="6">
        <f>+D17-H17</f>
        <v>13807.25</v>
      </c>
    </row>
    <row r="18" spans="1:11" x14ac:dyDescent="0.2">
      <c r="A18" s="18" t="s">
        <v>84</v>
      </c>
      <c r="B18" s="11" t="s">
        <v>83</v>
      </c>
      <c r="C18" s="9">
        <v>25061</v>
      </c>
      <c r="D18" s="9">
        <f>VLOOKUP($A18,'[1]MOD 2019 MES A MES'!$A$14:$C$105,3,0)</f>
        <v>25061</v>
      </c>
      <c r="E18" s="9">
        <f>VLOOKUP($A18,'[2]MOD 2019 MES A MES'!$A$13:$AB$105,VLOOKUP($E$7,[2]Datos!$A$3:$C$14,2,0),0)</f>
        <v>6264</v>
      </c>
      <c r="F18" s="7">
        <f>+[1]FEBRERO!H18</f>
        <v>3356.58</v>
      </c>
      <c r="G18" s="8">
        <f>+'[1]EJECUCION 2019'!F14</f>
        <v>1310.4100000000001</v>
      </c>
      <c r="H18" s="7">
        <f>+F18+G18</f>
        <v>4666.99</v>
      </c>
      <c r="I18" s="7">
        <f>IFERROR(ROUND(H18/E18,4)*100,0)</f>
        <v>74.5</v>
      </c>
      <c r="J18" s="6">
        <f>+E18-H18</f>
        <v>1597.0100000000002</v>
      </c>
      <c r="K18" s="6">
        <f>+D18-H18</f>
        <v>20394.010000000002</v>
      </c>
    </row>
    <row r="19" spans="1:11" x14ac:dyDescent="0.2">
      <c r="A19" s="18" t="s">
        <v>82</v>
      </c>
      <c r="B19" s="11" t="s">
        <v>81</v>
      </c>
      <c r="C19" s="9">
        <v>99450</v>
      </c>
      <c r="D19" s="9">
        <f>VLOOKUP($A19,'[1]MOD 2019 MES A MES'!$A$14:$C$105,3,0)</f>
        <v>99450</v>
      </c>
      <c r="E19" s="9">
        <f>VLOOKUP($A19,'[2]MOD 2019 MES A MES'!$A$13:$AB$105,VLOOKUP($E$7,[2]Datos!$A$3:$C$14,2,0),0)</f>
        <v>0</v>
      </c>
      <c r="F19" s="7">
        <f>+[1]FEBRERO!H19</f>
        <v>0</v>
      </c>
      <c r="G19" s="8">
        <f>+'[1]EJECUCION 2019'!F15</f>
        <v>0</v>
      </c>
      <c r="H19" s="7">
        <f>+F19+G19</f>
        <v>0</v>
      </c>
      <c r="I19" s="7">
        <f>IFERROR(ROUND(H19/E19,4)*100,0)</f>
        <v>0</v>
      </c>
      <c r="J19" s="6">
        <f>+E19-H19</f>
        <v>0</v>
      </c>
      <c r="K19" s="6">
        <f>+D19-H19</f>
        <v>99450</v>
      </c>
    </row>
    <row r="20" spans="1:11" x14ac:dyDescent="0.2">
      <c r="A20" s="18" t="s">
        <v>80</v>
      </c>
      <c r="B20" s="11" t="s">
        <v>79</v>
      </c>
      <c r="C20" s="9">
        <v>35000</v>
      </c>
      <c r="D20" s="9">
        <f>VLOOKUP($A20,'[1]MOD 2019 MES A MES'!$A$14:$C$105,3,0)</f>
        <v>75300</v>
      </c>
      <c r="E20" s="9">
        <f>VLOOKUP($A20,'[2]MOD 2019 MES A MES'!$A$13:$AB$105,VLOOKUP($E$7,[2]Datos!$A$3:$C$14,2,0),0)</f>
        <v>40300</v>
      </c>
      <c r="F20" s="7">
        <f>+[1]FEBRERO!H20</f>
        <v>36259.49</v>
      </c>
      <c r="G20" s="8">
        <f>+'[1]EJECUCION 2019'!F16</f>
        <v>0</v>
      </c>
      <c r="H20" s="7">
        <f>+F20+G20</f>
        <v>36259.49</v>
      </c>
      <c r="I20" s="7">
        <f>IFERROR(ROUND(H20/E20,4)*100,0)</f>
        <v>89.97</v>
      </c>
      <c r="J20" s="6">
        <f>+E20-H20</f>
        <v>4040.510000000002</v>
      </c>
      <c r="K20" s="6">
        <f>+D20-H20</f>
        <v>39040.51</v>
      </c>
    </row>
    <row r="21" spans="1:11" x14ac:dyDescent="0.2">
      <c r="A21" s="18" t="s">
        <v>78</v>
      </c>
      <c r="B21" s="11" t="s">
        <v>77</v>
      </c>
      <c r="C21" s="9">
        <v>0</v>
      </c>
      <c r="D21" s="9">
        <f>VLOOKUP($A21,'[1]MOD 2019 MES A MES'!$A$14:$C$105,3,0)</f>
        <v>250</v>
      </c>
      <c r="E21" s="9">
        <f>VLOOKUP($A21,'[2]MOD 2019 MES A MES'!$A$13:$AB$105,VLOOKUP($E$7,[2]Datos!$A$3:$C$14,2,0),0)</f>
        <v>250</v>
      </c>
      <c r="F21" s="7">
        <f>+[1]FEBRERO!H21</f>
        <v>106.06</v>
      </c>
      <c r="G21" s="8">
        <f>+'[1]EJECUCION 2019'!F17</f>
        <v>0</v>
      </c>
      <c r="H21" s="7">
        <f>+F21+G21</f>
        <v>106.06</v>
      </c>
      <c r="I21" s="7">
        <f>IFERROR(ROUND(H21/E21,4)*100,0)</f>
        <v>42.42</v>
      </c>
      <c r="J21" s="6">
        <f>+E21-H21</f>
        <v>143.94</v>
      </c>
      <c r="K21" s="6">
        <f>+D21-H21</f>
        <v>143.94</v>
      </c>
    </row>
    <row r="22" spans="1:11" x14ac:dyDescent="0.2">
      <c r="A22" s="18" t="s">
        <v>76</v>
      </c>
      <c r="B22" s="11" t="s">
        <v>75</v>
      </c>
      <c r="C22" s="9">
        <v>0</v>
      </c>
      <c r="D22" s="9">
        <f>VLOOKUP($A22,'[1]MOD 2019 MES A MES'!$A$14:$C$105,3,0)</f>
        <v>2100</v>
      </c>
      <c r="E22" s="9">
        <f>VLOOKUP($A22,'[2]MOD 2019 MES A MES'!$A$13:$AB$105,VLOOKUP($E$7,[2]Datos!$A$3:$C$14,2,0),0)</f>
        <v>2100</v>
      </c>
      <c r="F22" s="7">
        <f>+[1]FEBRERO!H22</f>
        <v>361.16</v>
      </c>
      <c r="G22" s="8">
        <f>+'[1]EJECUCION 2019'!F18</f>
        <v>0</v>
      </c>
      <c r="H22" s="7">
        <f>+F22+G22</f>
        <v>361.16</v>
      </c>
      <c r="I22" s="7">
        <f>IFERROR(ROUND(H22/E22,4)*100,0)</f>
        <v>17.2</v>
      </c>
      <c r="J22" s="6">
        <f>+E22-H22</f>
        <v>1738.84</v>
      </c>
      <c r="K22" s="6">
        <f>+D22-H22</f>
        <v>1738.84</v>
      </c>
    </row>
    <row r="23" spans="1:11" x14ac:dyDescent="0.2">
      <c r="A23" s="14" t="s">
        <v>74</v>
      </c>
      <c r="B23" s="14" t="s">
        <v>73</v>
      </c>
      <c r="C23" s="13">
        <f>SUM(C24:C38)</f>
        <v>909092</v>
      </c>
      <c r="D23" s="13">
        <f>SUM(D24:D38)</f>
        <v>777442</v>
      </c>
      <c r="E23" s="13">
        <f>SUM(E24:E38)</f>
        <v>91799</v>
      </c>
      <c r="F23" s="13">
        <f>SUM(F24:F38)</f>
        <v>6804.92</v>
      </c>
      <c r="G23" s="13">
        <f>SUM(G24:G38)</f>
        <v>4152.0300000000007</v>
      </c>
      <c r="H23" s="13">
        <f>SUM(H24:H38)</f>
        <v>10956.949999999999</v>
      </c>
      <c r="I23" s="13">
        <f>IFERROR(ROUND(H23/E23,4)*100,0)</f>
        <v>11.940000000000001</v>
      </c>
      <c r="J23" s="13">
        <f>SUM(J24:J38)</f>
        <v>80842.05</v>
      </c>
      <c r="K23" s="13">
        <f>SUM(K24:K38)</f>
        <v>766485.04999999993</v>
      </c>
    </row>
    <row r="24" spans="1:11" x14ac:dyDescent="0.2">
      <c r="A24" s="18" t="s">
        <v>72</v>
      </c>
      <c r="B24" s="11" t="s">
        <v>71</v>
      </c>
      <c r="C24" s="9">
        <v>1200</v>
      </c>
      <c r="D24" s="9">
        <f>VLOOKUP($A24,'[1]MOD 2019 MES A MES'!$A$14:$C$105,3,0)</f>
        <v>1200</v>
      </c>
      <c r="E24" s="9">
        <f>VLOOKUP($A24,'[2]MOD 2019 MES A MES'!$A$13:$AB$105,VLOOKUP($E$7,[2]Datos!$A$3:$C$14,2,0),0)</f>
        <v>300</v>
      </c>
      <c r="F24" s="7">
        <f>+[1]FEBRERO!H24</f>
        <v>0</v>
      </c>
      <c r="G24" s="8">
        <f>+'[1]EJECUCION 2019'!F19</f>
        <v>0</v>
      </c>
      <c r="H24" s="7">
        <f>+F24+G24</f>
        <v>0</v>
      </c>
      <c r="I24" s="7">
        <f>IFERROR(ROUND(H24/E24,4)*100,0)</f>
        <v>0</v>
      </c>
      <c r="J24" s="7">
        <f>+E24-H24</f>
        <v>300</v>
      </c>
      <c r="K24" s="7">
        <f>+D24-H24</f>
        <v>1200</v>
      </c>
    </row>
    <row r="25" spans="1:11" x14ac:dyDescent="0.2">
      <c r="A25" s="18" t="s">
        <v>70</v>
      </c>
      <c r="B25" s="11" t="s">
        <v>69</v>
      </c>
      <c r="C25" s="9">
        <v>12000</v>
      </c>
      <c r="D25" s="9">
        <f>VLOOKUP($A25,'[1]MOD 2019 MES A MES'!$A$14:$C$105,3,0)</f>
        <v>12000</v>
      </c>
      <c r="E25" s="9">
        <f>VLOOKUP($A25,'[2]MOD 2019 MES A MES'!$A$13:$AB$105,VLOOKUP($E$7,[2]Datos!$A$3:$C$14,2,0),0)</f>
        <v>3000</v>
      </c>
      <c r="F25" s="7">
        <f>+[1]FEBRERO!H25</f>
        <v>0</v>
      </c>
      <c r="G25" s="8">
        <f>+'[1]EJECUCION 2019'!F20</f>
        <v>606</v>
      </c>
      <c r="H25" s="7">
        <f>+F25+G25</f>
        <v>606</v>
      </c>
      <c r="I25" s="7">
        <f>IFERROR(ROUND(H25/E25,4)*100,0)</f>
        <v>20.200000000000003</v>
      </c>
      <c r="J25" s="7">
        <f>+E25-H25</f>
        <v>2394</v>
      </c>
      <c r="K25" s="7">
        <f>+D25-H25</f>
        <v>11394</v>
      </c>
    </row>
    <row r="26" spans="1:11" x14ac:dyDescent="0.2">
      <c r="A26" s="18" t="s">
        <v>68</v>
      </c>
      <c r="B26" s="11" t="s">
        <v>67</v>
      </c>
      <c r="C26" s="9">
        <v>1100</v>
      </c>
      <c r="D26" s="9">
        <f>VLOOKUP($A26,'[1]MOD 2019 MES A MES'!$A$14:$C$105,3,0)</f>
        <v>1100</v>
      </c>
      <c r="E26" s="9">
        <f>VLOOKUP($A26,'[2]MOD 2019 MES A MES'!$A$13:$AB$105,VLOOKUP($E$7,[2]Datos!$A$3:$C$14,2,0),0)</f>
        <v>150</v>
      </c>
      <c r="F26" s="7">
        <f>+[1]FEBRERO!H26</f>
        <v>0</v>
      </c>
      <c r="G26" s="8">
        <f>+'[1]EJECUCION 2019'!F21</f>
        <v>0</v>
      </c>
      <c r="H26" s="7">
        <f>+F26+G26</f>
        <v>0</v>
      </c>
      <c r="I26" s="7">
        <f>IFERROR(ROUND(H26/E26,4)*100,0)</f>
        <v>0</v>
      </c>
      <c r="J26" s="7">
        <f>+E26-H26</f>
        <v>150</v>
      </c>
      <c r="K26" s="7">
        <f>+D26-H26</f>
        <v>1100</v>
      </c>
    </row>
    <row r="27" spans="1:11" x14ac:dyDescent="0.2">
      <c r="A27" s="18" t="s">
        <v>66</v>
      </c>
      <c r="B27" s="11" t="s">
        <v>65</v>
      </c>
      <c r="C27" s="9">
        <v>120000</v>
      </c>
      <c r="D27" s="9">
        <f>VLOOKUP($A27,'[1]MOD 2019 MES A MES'!$A$14:$C$105,3,0)</f>
        <v>90000</v>
      </c>
      <c r="E27" s="9">
        <f>VLOOKUP($A27,'[2]MOD 2019 MES A MES'!$A$13:$AB$105,VLOOKUP($E$7,[2]Datos!$A$3:$C$14,2,0),0)</f>
        <v>10000</v>
      </c>
      <c r="F27" s="7">
        <f>+[1]FEBRERO!H27</f>
        <v>0</v>
      </c>
      <c r="G27" s="8">
        <f>+'[1]EJECUCION 2019'!F22</f>
        <v>0</v>
      </c>
      <c r="H27" s="7">
        <f>+F27+G27</f>
        <v>0</v>
      </c>
      <c r="I27" s="7">
        <f>IFERROR(ROUND(H27/E27,4)*100,0)</f>
        <v>0</v>
      </c>
      <c r="J27" s="7">
        <f>+E27-H27</f>
        <v>10000</v>
      </c>
      <c r="K27" s="7">
        <f>+D27-H27</f>
        <v>90000</v>
      </c>
    </row>
    <row r="28" spans="1:11" x14ac:dyDescent="0.2">
      <c r="A28" s="18" t="s">
        <v>64</v>
      </c>
      <c r="B28" s="11" t="s">
        <v>63</v>
      </c>
      <c r="C28" s="9">
        <v>40000</v>
      </c>
      <c r="D28" s="9">
        <f>VLOOKUP($A28,'[1]MOD 2019 MES A MES'!$A$14:$C$105,3,0)</f>
        <v>40000</v>
      </c>
      <c r="E28" s="9">
        <f>VLOOKUP($A28,'[2]MOD 2019 MES A MES'!$A$13:$AB$105,VLOOKUP($E$7,[2]Datos!$A$3:$C$14,2,0),0)</f>
        <v>0</v>
      </c>
      <c r="F28" s="7">
        <f>+[1]FEBRERO!H28</f>
        <v>0</v>
      </c>
      <c r="G28" s="8">
        <f>+'[1]EJECUCION 2019'!F23</f>
        <v>0</v>
      </c>
      <c r="H28" s="7">
        <f>+F28+G28</f>
        <v>0</v>
      </c>
      <c r="I28" s="7">
        <f>IFERROR(ROUND(H28/E28,4)*100,0)</f>
        <v>0</v>
      </c>
      <c r="J28" s="7">
        <f>+E28-H28</f>
        <v>0</v>
      </c>
      <c r="K28" s="7">
        <f>+D28-H28</f>
        <v>40000</v>
      </c>
    </row>
    <row r="29" spans="1:11" x14ac:dyDescent="0.2">
      <c r="A29" s="18" t="s">
        <v>62</v>
      </c>
      <c r="B29" s="11" t="s">
        <v>61</v>
      </c>
      <c r="C29" s="9">
        <v>600</v>
      </c>
      <c r="D29" s="9">
        <f>VLOOKUP($A29,'[1]MOD 2019 MES A MES'!$A$14:$C$105,3,0)</f>
        <v>600</v>
      </c>
      <c r="E29" s="9">
        <f>VLOOKUP($A29,'[2]MOD 2019 MES A MES'!$A$13:$AB$105,VLOOKUP($E$7,[2]Datos!$A$3:$C$14,2,0),0)</f>
        <v>150</v>
      </c>
      <c r="F29" s="7">
        <f>+[1]FEBRERO!H29</f>
        <v>0</v>
      </c>
      <c r="G29" s="8">
        <f>+'[1]EJECUCION 2019'!F24</f>
        <v>0</v>
      </c>
      <c r="H29" s="7">
        <f>+F29+G29</f>
        <v>0</v>
      </c>
      <c r="I29" s="7">
        <f>IFERROR(ROUND(H29/E29,4)*100,0)</f>
        <v>0</v>
      </c>
      <c r="J29" s="7">
        <f>+E29-H29</f>
        <v>150</v>
      </c>
      <c r="K29" s="7">
        <f>+D29-H29</f>
        <v>600</v>
      </c>
    </row>
    <row r="30" spans="1:11" x14ac:dyDescent="0.2">
      <c r="A30" s="18" t="s">
        <v>60</v>
      </c>
      <c r="B30" s="11" t="s">
        <v>59</v>
      </c>
      <c r="C30" s="9">
        <v>16000</v>
      </c>
      <c r="D30" s="9">
        <f>VLOOKUP($A30,'[1]MOD 2019 MES A MES'!$A$14:$C$105,3,0)</f>
        <v>16000</v>
      </c>
      <c r="E30" s="9">
        <f>VLOOKUP($A30,'[2]MOD 2019 MES A MES'!$A$13:$AB$105,VLOOKUP($E$7,[2]Datos!$A$3:$C$14,2,0),0)</f>
        <v>0</v>
      </c>
      <c r="F30" s="7">
        <f>+[1]FEBRERO!H30</f>
        <v>0</v>
      </c>
      <c r="G30" s="8">
        <f>+'[1]EJECUCION 2019'!F25</f>
        <v>0</v>
      </c>
      <c r="H30" s="7">
        <f>+F30+G30</f>
        <v>0</v>
      </c>
      <c r="I30" s="7">
        <f>IFERROR(ROUND(H30/E30,4)*100,0)</f>
        <v>0</v>
      </c>
      <c r="J30" s="7">
        <f>+E30-H30</f>
        <v>0</v>
      </c>
      <c r="K30" s="7">
        <f>+D30-H30</f>
        <v>16000</v>
      </c>
    </row>
    <row r="31" spans="1:11" x14ac:dyDescent="0.2">
      <c r="A31" s="18" t="s">
        <v>58</v>
      </c>
      <c r="B31" s="11" t="s">
        <v>57</v>
      </c>
      <c r="C31" s="9">
        <v>480</v>
      </c>
      <c r="D31" s="9">
        <f>VLOOKUP($A31,'[1]MOD 2019 MES A MES'!$A$14:$C$105,3,0)</f>
        <v>480</v>
      </c>
      <c r="E31" s="9">
        <f>VLOOKUP($A31,'[2]MOD 2019 MES A MES'!$A$13:$AB$105,VLOOKUP($E$7,[2]Datos!$A$3:$C$14,2,0),0)</f>
        <v>120</v>
      </c>
      <c r="F31" s="7">
        <f>+[1]FEBRERO!H31</f>
        <v>101.8</v>
      </c>
      <c r="G31" s="8">
        <f>+'[1]EJECUCION 2019'!F26</f>
        <v>0</v>
      </c>
      <c r="H31" s="7">
        <f>+F31+G31</f>
        <v>101.8</v>
      </c>
      <c r="I31" s="7">
        <f>IFERROR(ROUND(H31/E31,4)*100,0)</f>
        <v>84.830000000000013</v>
      </c>
      <c r="J31" s="7">
        <f>+E31-H31</f>
        <v>18.200000000000003</v>
      </c>
      <c r="K31" s="7">
        <f>+D31-H31</f>
        <v>378.2</v>
      </c>
    </row>
    <row r="32" spans="1:11" x14ac:dyDescent="0.2">
      <c r="A32" s="18" t="s">
        <v>56</v>
      </c>
      <c r="B32" s="11" t="s">
        <v>55</v>
      </c>
      <c r="C32" s="9">
        <v>1500</v>
      </c>
      <c r="D32" s="9">
        <f>VLOOKUP($A32,'[1]MOD 2019 MES A MES'!$A$14:$C$105,3,0)</f>
        <v>1500</v>
      </c>
      <c r="E32" s="9">
        <f>VLOOKUP($A32,'[2]MOD 2019 MES A MES'!$A$13:$AB$105,VLOOKUP($E$7,[2]Datos!$A$3:$C$14,2,0),0)</f>
        <v>375</v>
      </c>
      <c r="F32" s="7">
        <f>+[1]FEBRERO!H32</f>
        <v>0</v>
      </c>
      <c r="G32" s="8">
        <f>+'[1]EJECUCION 2019'!F27</f>
        <v>0</v>
      </c>
      <c r="H32" s="7">
        <f>+F32+G32</f>
        <v>0</v>
      </c>
      <c r="I32" s="7">
        <f>IFERROR(ROUND(H32/E32,4)*100,0)</f>
        <v>0</v>
      </c>
      <c r="J32" s="7">
        <f>+E32-H32</f>
        <v>375</v>
      </c>
      <c r="K32" s="7">
        <f>+D32-H32</f>
        <v>1500</v>
      </c>
    </row>
    <row r="33" spans="1:11" x14ac:dyDescent="0.2">
      <c r="A33" s="18" t="s">
        <v>54</v>
      </c>
      <c r="B33" s="11" t="s">
        <v>53</v>
      </c>
      <c r="C33" s="9">
        <v>32400</v>
      </c>
      <c r="D33" s="9">
        <f>VLOOKUP($A33,'[1]MOD 2019 MES A MES'!$A$14:$C$105,3,0)</f>
        <v>33600</v>
      </c>
      <c r="E33" s="9">
        <f>VLOOKUP($A33,'[2]MOD 2019 MES A MES'!$A$13:$AB$105,VLOOKUP($E$7,[2]Datos!$A$3:$C$14,2,0),0)</f>
        <v>9300</v>
      </c>
      <c r="F33" s="7">
        <f>+[1]FEBRERO!H33</f>
        <v>5592.06</v>
      </c>
      <c r="G33" s="8">
        <f>+'[1]EJECUCION 2019'!F28</f>
        <v>2796.03</v>
      </c>
      <c r="H33" s="7">
        <f>+F33+G33</f>
        <v>8388.09</v>
      </c>
      <c r="I33" s="7">
        <f>IFERROR(ROUND(H33/E33,4)*100,0)</f>
        <v>90.19</v>
      </c>
      <c r="J33" s="7">
        <f>+E33-H33</f>
        <v>911.90999999999985</v>
      </c>
      <c r="K33" s="7">
        <f>+D33-H33</f>
        <v>25211.91</v>
      </c>
    </row>
    <row r="34" spans="1:11" x14ac:dyDescent="0.2">
      <c r="A34" s="18" t="s">
        <v>52</v>
      </c>
      <c r="B34" s="11" t="s">
        <v>51</v>
      </c>
      <c r="C34" s="9">
        <v>1800</v>
      </c>
      <c r="D34" s="9">
        <f>VLOOKUP($A34,'[1]MOD 2019 MES A MES'!$A$14:$C$105,3,0)</f>
        <v>1800</v>
      </c>
      <c r="E34" s="9">
        <f>VLOOKUP($A34,'[2]MOD 2019 MES A MES'!$A$13:$AB$105,VLOOKUP($E$7,[2]Datos!$A$3:$C$14,2,0),0)</f>
        <v>750</v>
      </c>
      <c r="F34" s="7">
        <f>+[1]FEBRERO!H34</f>
        <v>0</v>
      </c>
      <c r="G34" s="8">
        <f>+'[1]EJECUCION 2019'!F29</f>
        <v>750</v>
      </c>
      <c r="H34" s="7">
        <f>+F34+G34</f>
        <v>750</v>
      </c>
      <c r="I34" s="7">
        <f>IFERROR(ROUND(H34/E34,4)*100,0)</f>
        <v>100</v>
      </c>
      <c r="J34" s="7">
        <f>+E34-H34</f>
        <v>0</v>
      </c>
      <c r="K34" s="7">
        <f>+D34-H34</f>
        <v>1050</v>
      </c>
    </row>
    <row r="35" spans="1:11" x14ac:dyDescent="0.2">
      <c r="A35" s="18" t="s">
        <v>50</v>
      </c>
      <c r="B35" s="11" t="s">
        <v>49</v>
      </c>
      <c r="C35" s="9">
        <v>678292</v>
      </c>
      <c r="D35" s="9">
        <f>VLOOKUP($A35,'[1]MOD 2019 MES A MES'!$A$14:$C$105,3,0)</f>
        <v>573942</v>
      </c>
      <c r="E35" s="9">
        <f>VLOOKUP($A35,'[2]MOD 2019 MES A MES'!$A$13:$AB$105,VLOOKUP($E$7,[2]Datos!$A$3:$C$14,2,0),0)</f>
        <v>65224</v>
      </c>
      <c r="F35" s="7">
        <f>+[1]FEBRERO!H35</f>
        <v>0</v>
      </c>
      <c r="G35" s="8">
        <f>+'[1]EJECUCION 2019'!F30</f>
        <v>0</v>
      </c>
      <c r="H35" s="7">
        <f>+F35+G35</f>
        <v>0</v>
      </c>
      <c r="I35" s="7">
        <f>IFERROR(ROUND(H35/E35,4)*100,0)</f>
        <v>0</v>
      </c>
      <c r="J35" s="7">
        <f>+E35-H35</f>
        <v>65224</v>
      </c>
      <c r="K35" s="7">
        <f>+D35-H35</f>
        <v>573942</v>
      </c>
    </row>
    <row r="36" spans="1:11" x14ac:dyDescent="0.2">
      <c r="A36" s="18" t="s">
        <v>48</v>
      </c>
      <c r="B36" s="11" t="s">
        <v>47</v>
      </c>
      <c r="C36" s="9">
        <v>3000</v>
      </c>
      <c r="D36" s="9">
        <f>VLOOKUP($A36,'[1]MOD 2019 MES A MES'!$A$14:$C$105,3,0)</f>
        <v>4500</v>
      </c>
      <c r="E36" s="9">
        <f>VLOOKUP($A36,'[2]MOD 2019 MES A MES'!$A$13:$AB$105,VLOOKUP($E$7,[2]Datos!$A$3:$C$14,2,0),0)</f>
        <v>2250</v>
      </c>
      <c r="F36" s="7">
        <f>+[1]FEBRERO!H36</f>
        <v>1111.06</v>
      </c>
      <c r="G36" s="8">
        <f>+'[1]EJECUCION 2019'!F31</f>
        <v>0</v>
      </c>
      <c r="H36" s="7">
        <f>+F36+G36</f>
        <v>1111.06</v>
      </c>
      <c r="I36" s="7">
        <f>IFERROR(ROUND(H36/E36,4)*100,0)</f>
        <v>49.38</v>
      </c>
      <c r="J36" s="7">
        <f>+E36-H36</f>
        <v>1138.94</v>
      </c>
      <c r="K36" s="7">
        <f>+D36-H36</f>
        <v>3388.94</v>
      </c>
    </row>
    <row r="37" spans="1:11" x14ac:dyDescent="0.2">
      <c r="A37" s="18" t="s">
        <v>46</v>
      </c>
      <c r="B37" s="20" t="s">
        <v>45</v>
      </c>
      <c r="C37" s="9">
        <v>480</v>
      </c>
      <c r="D37" s="9">
        <f>VLOOKUP($A37,'[1]MOD 2019 MES A MES'!$A$14:$C$105,3,0)</f>
        <v>480</v>
      </c>
      <c r="E37" s="9">
        <f>VLOOKUP($A37,'[2]MOD 2019 MES A MES'!$A$13:$AB$105,VLOOKUP($E$7,[2]Datos!$A$3:$C$14,2,0),0)</f>
        <v>120</v>
      </c>
      <c r="F37" s="7">
        <f>+[1]FEBRERO!H37</f>
        <v>0</v>
      </c>
      <c r="G37" s="8">
        <f>+'[1]EJECUCION 2019'!F32</f>
        <v>0</v>
      </c>
      <c r="H37" s="7">
        <f>+F37+G37</f>
        <v>0</v>
      </c>
      <c r="I37" s="7">
        <f>IFERROR(ROUND(H37/E37,4)*100,0)</f>
        <v>0</v>
      </c>
      <c r="J37" s="7">
        <f>+E37-H37</f>
        <v>120</v>
      </c>
      <c r="K37" s="7">
        <f>+D37-H37</f>
        <v>480</v>
      </c>
    </row>
    <row r="38" spans="1:11" x14ac:dyDescent="0.2">
      <c r="A38" s="18" t="s">
        <v>44</v>
      </c>
      <c r="B38" s="20" t="s">
        <v>43</v>
      </c>
      <c r="C38" s="9">
        <v>240</v>
      </c>
      <c r="D38" s="9">
        <f>VLOOKUP($A38,'[1]MOD 2019 MES A MES'!$A$14:$C$105,3,0)</f>
        <v>240</v>
      </c>
      <c r="E38" s="9">
        <f>VLOOKUP($A38,'[2]MOD 2019 MES A MES'!$A$13:$AB$105,VLOOKUP($E$7,[2]Datos!$A$3:$C$14,2,0),0)</f>
        <v>60</v>
      </c>
      <c r="F38" s="7">
        <f>+[1]FEBRERO!H38</f>
        <v>0</v>
      </c>
      <c r="G38" s="8">
        <f>+'[1]EJECUCION 2019'!F33</f>
        <v>0</v>
      </c>
      <c r="H38" s="7">
        <f>+F38+G38</f>
        <v>0</v>
      </c>
      <c r="I38" s="7">
        <f>IFERROR(ROUND(H38/E38,4)*100,0)</f>
        <v>0</v>
      </c>
      <c r="J38" s="7">
        <f>+E38-H38</f>
        <v>60</v>
      </c>
      <c r="K38" s="7">
        <f>+D38-H38</f>
        <v>240</v>
      </c>
    </row>
    <row r="39" spans="1:11" x14ac:dyDescent="0.2">
      <c r="A39" s="14" t="s">
        <v>42</v>
      </c>
      <c r="B39" s="14" t="s">
        <v>41</v>
      </c>
      <c r="C39" s="13">
        <f>SUM(C40:C50)</f>
        <v>25700</v>
      </c>
      <c r="D39" s="13">
        <f>SUM(D40:D50)</f>
        <v>26200</v>
      </c>
      <c r="E39" s="13">
        <f>SUM(E40:E50)</f>
        <v>6425</v>
      </c>
      <c r="F39" s="13">
        <f>SUM(F40:F50)</f>
        <v>1212.0899999999999</v>
      </c>
      <c r="G39" s="13">
        <f>SUM(G40:G50)</f>
        <v>288.23</v>
      </c>
      <c r="H39" s="13">
        <f>SUM(H40:H50)</f>
        <v>1500.32</v>
      </c>
      <c r="I39" s="13">
        <f>IFERROR(ROUND(H39/E39,4)*100,0)</f>
        <v>23.35</v>
      </c>
      <c r="J39" s="13">
        <f>SUM(J40:J50)</f>
        <v>4924.68</v>
      </c>
      <c r="K39" s="13">
        <f>SUM(K40:K50)</f>
        <v>24699.68</v>
      </c>
    </row>
    <row r="40" spans="1:11" x14ac:dyDescent="0.2">
      <c r="A40" s="12" t="s">
        <v>40</v>
      </c>
      <c r="B40" s="11" t="s">
        <v>39</v>
      </c>
      <c r="C40" s="9">
        <v>8420</v>
      </c>
      <c r="D40" s="9">
        <f>VLOOKUP($A40,'[1]MOD 2019 MES A MES'!$A$14:$C$105,3,0)</f>
        <v>8420</v>
      </c>
      <c r="E40" s="9">
        <f>VLOOKUP($A40,'[2]MOD 2019 MES A MES'!$A$13:$AB$105,VLOOKUP($E$7,[2]Datos!$A$3:$C$14,2,0),0)</f>
        <v>2105</v>
      </c>
      <c r="F40" s="7">
        <f>+[1]FEBRERO!H40</f>
        <v>398.75</v>
      </c>
      <c r="G40" s="8">
        <f>+'[1]EJECUCION 2019'!F34</f>
        <v>0</v>
      </c>
      <c r="H40" s="7">
        <f>+F40+G40</f>
        <v>398.75</v>
      </c>
      <c r="I40" s="7">
        <f>IFERROR(ROUND(H40/E40,4)*100,0)</f>
        <v>18.940000000000001</v>
      </c>
      <c r="J40" s="6">
        <f>+E40-H40</f>
        <v>1706.25</v>
      </c>
      <c r="K40" s="6">
        <f>+D40-H40</f>
        <v>8021.25</v>
      </c>
    </row>
    <row r="41" spans="1:11" x14ac:dyDescent="0.2">
      <c r="A41" s="12" t="s">
        <v>38</v>
      </c>
      <c r="B41" s="11" t="s">
        <v>37</v>
      </c>
      <c r="C41" s="9">
        <v>360</v>
      </c>
      <c r="D41" s="9">
        <f>VLOOKUP($A41,'[1]MOD 2019 MES A MES'!$A$14:$C$105,3,0)</f>
        <v>860</v>
      </c>
      <c r="E41" s="9">
        <f>VLOOKUP($A41,'[2]MOD 2019 MES A MES'!$A$13:$AB$105,VLOOKUP($E$7,[2]Datos!$A$3:$C$14,2,0),0)</f>
        <v>590</v>
      </c>
      <c r="F41" s="7">
        <f>+[1]FEBRERO!H41</f>
        <v>0</v>
      </c>
      <c r="G41" s="8">
        <f>+'[1]EJECUCION 2019'!F35</f>
        <v>150</v>
      </c>
      <c r="H41" s="7">
        <f>+F41+G41</f>
        <v>150</v>
      </c>
      <c r="I41" s="7">
        <f>IFERROR(ROUND(H41/E41,4)*100,0)</f>
        <v>25.419999999999998</v>
      </c>
      <c r="J41" s="6">
        <f>+E41-H41</f>
        <v>440</v>
      </c>
      <c r="K41" s="6">
        <f>+D41-H41</f>
        <v>710</v>
      </c>
    </row>
    <row r="42" spans="1:11" x14ac:dyDescent="0.2">
      <c r="A42" s="12" t="s">
        <v>36</v>
      </c>
      <c r="B42" s="11" t="s">
        <v>35</v>
      </c>
      <c r="C42" s="9">
        <v>2000</v>
      </c>
      <c r="D42" s="9">
        <f>VLOOKUP($A42,'[1]MOD 2019 MES A MES'!$A$14:$C$105,3,0)</f>
        <v>2000</v>
      </c>
      <c r="E42" s="9">
        <f>VLOOKUP($A42,'[2]MOD 2019 MES A MES'!$A$13:$AB$105,VLOOKUP($E$7,[2]Datos!$A$3:$C$14,2,0),0)</f>
        <v>0</v>
      </c>
      <c r="F42" s="7">
        <f>+[1]FEBRERO!H42</f>
        <v>0</v>
      </c>
      <c r="G42" s="8">
        <f>+'[1]EJECUCION 2019'!F36</f>
        <v>0</v>
      </c>
      <c r="H42" s="7">
        <f>+F42+G42</f>
        <v>0</v>
      </c>
      <c r="I42" s="7">
        <f>IFERROR(ROUND(H42/E42,4)*100,0)</f>
        <v>0</v>
      </c>
      <c r="J42" s="6">
        <f>+E42-H42</f>
        <v>0</v>
      </c>
      <c r="K42" s="6">
        <f>+D42-H42</f>
        <v>2000</v>
      </c>
    </row>
    <row r="43" spans="1:11" x14ac:dyDescent="0.2">
      <c r="A43" s="12" t="s">
        <v>34</v>
      </c>
      <c r="B43" s="11" t="s">
        <v>33</v>
      </c>
      <c r="C43" s="9">
        <v>7200</v>
      </c>
      <c r="D43" s="9">
        <f>VLOOKUP($A43,'[1]MOD 2019 MES A MES'!$A$14:$C$105,3,0)</f>
        <v>7200</v>
      </c>
      <c r="E43" s="9">
        <f>VLOOKUP($A43,'[2]MOD 2019 MES A MES'!$A$13:$AB$105,VLOOKUP($E$7,[2]Datos!$A$3:$C$14,2,0),0)</f>
        <v>1800</v>
      </c>
      <c r="F43" s="7">
        <f>+[1]FEBRERO!H43</f>
        <v>315.81</v>
      </c>
      <c r="G43" s="8">
        <f>+'[1]EJECUCION 2019'!F37</f>
        <v>0</v>
      </c>
      <c r="H43" s="7">
        <f>+F43+G43</f>
        <v>315.81</v>
      </c>
      <c r="I43" s="7">
        <f>IFERROR(ROUND(H43/E43,4)*100,0)</f>
        <v>17.549999999999997</v>
      </c>
      <c r="J43" s="6">
        <f>+E43-H43</f>
        <v>1484.19</v>
      </c>
      <c r="K43" s="6">
        <f>+D43-H43</f>
        <v>6884.19</v>
      </c>
    </row>
    <row r="44" spans="1:11" ht="15" customHeight="1" x14ac:dyDescent="0.2">
      <c r="A44" s="12" t="s">
        <v>32</v>
      </c>
      <c r="B44" s="11" t="s">
        <v>31</v>
      </c>
      <c r="C44" s="9">
        <v>840</v>
      </c>
      <c r="D44" s="9">
        <f>VLOOKUP($A44,'[1]MOD 2019 MES A MES'!$A$14:$C$105,3,0)</f>
        <v>840</v>
      </c>
      <c r="E44" s="9">
        <f>VLOOKUP($A44,'[2]MOD 2019 MES A MES'!$A$13:$AB$105,VLOOKUP($E$7,[2]Datos!$A$3:$C$14,2,0),0)</f>
        <v>210</v>
      </c>
      <c r="F44" s="7">
        <f>+[1]FEBRERO!H44</f>
        <v>106.94</v>
      </c>
      <c r="G44" s="8">
        <f>+'[1]EJECUCION 2019'!F38</f>
        <v>0</v>
      </c>
      <c r="H44" s="7">
        <f>+F44+G44</f>
        <v>106.94</v>
      </c>
      <c r="I44" s="7">
        <f>IFERROR(ROUND(H44/E44,4)*100,0)</f>
        <v>50.92</v>
      </c>
      <c r="J44" s="6">
        <f>+E44-H44</f>
        <v>103.06</v>
      </c>
      <c r="K44" s="6">
        <f>+D44-H44</f>
        <v>733.06</v>
      </c>
    </row>
    <row r="45" spans="1:11" x14ac:dyDescent="0.2">
      <c r="A45" s="12" t="s">
        <v>30</v>
      </c>
      <c r="B45" s="11" t="s">
        <v>29</v>
      </c>
      <c r="C45" s="9">
        <v>2000</v>
      </c>
      <c r="D45" s="9">
        <f>VLOOKUP($A45,'[1]MOD 2019 MES A MES'!$A$14:$C$105,3,0)</f>
        <v>2000</v>
      </c>
      <c r="E45" s="9">
        <f>VLOOKUP($A45,'[2]MOD 2019 MES A MES'!$A$13:$AB$105,VLOOKUP($E$7,[2]Datos!$A$3:$C$14,2,0),0)</f>
        <v>300</v>
      </c>
      <c r="F45" s="7">
        <f>+[1]FEBRERO!H45</f>
        <v>0</v>
      </c>
      <c r="G45" s="8">
        <f>+'[1]EJECUCION 2019'!F39</f>
        <v>0</v>
      </c>
      <c r="H45" s="7">
        <f>+F45+G45</f>
        <v>0</v>
      </c>
      <c r="I45" s="7">
        <f>IFERROR(ROUND(H45/E45,4)*100,0)</f>
        <v>0</v>
      </c>
      <c r="J45" s="6">
        <f>+E45-H45</f>
        <v>300</v>
      </c>
      <c r="K45" s="6">
        <f>+D45-H45</f>
        <v>2000</v>
      </c>
    </row>
    <row r="46" spans="1:11" x14ac:dyDescent="0.2">
      <c r="A46" s="12" t="s">
        <v>28</v>
      </c>
      <c r="B46" s="11" t="s">
        <v>27</v>
      </c>
      <c r="C46" s="9">
        <v>640</v>
      </c>
      <c r="D46" s="9">
        <f>VLOOKUP($A46,'[1]MOD 2019 MES A MES'!$A$14:$C$105,3,0)</f>
        <v>640</v>
      </c>
      <c r="E46" s="9">
        <f>VLOOKUP($A46,'[2]MOD 2019 MES A MES'!$A$13:$AB$105,VLOOKUP($E$7,[2]Datos!$A$3:$C$14,2,0),0)</f>
        <v>160</v>
      </c>
      <c r="F46" s="7">
        <f>+[1]FEBRERO!H46</f>
        <v>157.81</v>
      </c>
      <c r="G46" s="8">
        <f>+'[1]EJECUCION 2019'!F40</f>
        <v>0</v>
      </c>
      <c r="H46" s="7">
        <f>+F46+G46</f>
        <v>157.81</v>
      </c>
      <c r="I46" s="7">
        <f>IFERROR(ROUND(H46/E46,4)*100,0)</f>
        <v>98.63</v>
      </c>
      <c r="J46" s="6">
        <f>+E46-H46</f>
        <v>2.1899999999999977</v>
      </c>
      <c r="K46" s="6">
        <f>+D46-H46</f>
        <v>482.19</v>
      </c>
    </row>
    <row r="47" spans="1:11" x14ac:dyDescent="0.2">
      <c r="A47" s="12" t="s">
        <v>26</v>
      </c>
      <c r="B47" s="11" t="s">
        <v>25</v>
      </c>
      <c r="C47" s="9">
        <v>600</v>
      </c>
      <c r="D47" s="9">
        <f>VLOOKUP($A47,'[1]MOD 2019 MES A MES'!$A$14:$C$105,3,0)</f>
        <v>600</v>
      </c>
      <c r="E47" s="9">
        <f>VLOOKUP($A47,'[2]MOD 2019 MES A MES'!$A$13:$AB$105,VLOOKUP($E$7,[2]Datos!$A$3:$C$14,2,0),0)</f>
        <v>150</v>
      </c>
      <c r="F47" s="7">
        <f>+[1]FEBRERO!H47</f>
        <v>0</v>
      </c>
      <c r="G47" s="8">
        <f>+'[1]EJECUCION 2019'!F41</f>
        <v>0</v>
      </c>
      <c r="H47" s="7">
        <f>+F47+G47</f>
        <v>0</v>
      </c>
      <c r="I47" s="7">
        <f>IFERROR(ROUND(H47/E47,4)*100,0)</f>
        <v>0</v>
      </c>
      <c r="J47" s="6">
        <f>+E47-H47</f>
        <v>150</v>
      </c>
      <c r="K47" s="6">
        <f>+D47-H47</f>
        <v>600</v>
      </c>
    </row>
    <row r="48" spans="1:11" x14ac:dyDescent="0.2">
      <c r="A48" s="12" t="s">
        <v>24</v>
      </c>
      <c r="B48" s="11" t="s">
        <v>23</v>
      </c>
      <c r="C48" s="9">
        <v>240</v>
      </c>
      <c r="D48" s="9">
        <f>VLOOKUP($A48,'[1]MOD 2019 MES A MES'!$A$14:$C$105,3,0)</f>
        <v>240</v>
      </c>
      <c r="E48" s="9">
        <f>VLOOKUP($A48,'[2]MOD 2019 MES A MES'!$A$13:$AB$105,VLOOKUP($E$7,[2]Datos!$A$3:$C$14,2,0),0)</f>
        <v>60</v>
      </c>
      <c r="F48" s="7">
        <f>+[1]FEBRERO!H48</f>
        <v>0</v>
      </c>
      <c r="G48" s="8">
        <f>+'[1]EJECUCION 2019'!F42</f>
        <v>0</v>
      </c>
      <c r="H48" s="7">
        <f>+F48+G48</f>
        <v>0</v>
      </c>
      <c r="I48" s="7">
        <f>IFERROR(ROUND(H48/E48,4)*100,0)</f>
        <v>0</v>
      </c>
      <c r="J48" s="6">
        <f>+E48-H48</f>
        <v>60</v>
      </c>
      <c r="K48" s="6">
        <f>+D48-H48</f>
        <v>240</v>
      </c>
    </row>
    <row r="49" spans="1:11" x14ac:dyDescent="0.2">
      <c r="A49" s="12" t="s">
        <v>22</v>
      </c>
      <c r="B49" s="11" t="s">
        <v>21</v>
      </c>
      <c r="C49" s="9">
        <v>600</v>
      </c>
      <c r="D49" s="9">
        <f>VLOOKUP($A49,'[1]MOD 2019 MES A MES'!$A$14:$C$105,3,0)</f>
        <v>600</v>
      </c>
      <c r="E49" s="9">
        <f>VLOOKUP($A49,'[2]MOD 2019 MES A MES'!$A$13:$AB$105,VLOOKUP($E$7,[2]Datos!$A$3:$C$14,2,0),0)</f>
        <v>150</v>
      </c>
      <c r="F49" s="7">
        <f>+[1]FEBRERO!H49</f>
        <v>31</v>
      </c>
      <c r="G49" s="8">
        <f>+'[1]EJECUCION 2019'!F43</f>
        <v>0</v>
      </c>
      <c r="H49" s="7">
        <f>+F49+G49</f>
        <v>31</v>
      </c>
      <c r="I49" s="7">
        <f>IFERROR(ROUND(H49/E49,4)*100,0)</f>
        <v>20.669999999999998</v>
      </c>
      <c r="J49" s="6">
        <f>+E49-H49</f>
        <v>119</v>
      </c>
      <c r="K49" s="6">
        <f>+D49-H49</f>
        <v>569</v>
      </c>
    </row>
    <row r="50" spans="1:11" x14ac:dyDescent="0.2">
      <c r="A50" s="12" t="s">
        <v>20</v>
      </c>
      <c r="B50" s="11" t="s">
        <v>19</v>
      </c>
      <c r="C50" s="9">
        <v>2800</v>
      </c>
      <c r="D50" s="9">
        <f>VLOOKUP($A50,'[1]MOD 2019 MES A MES'!$A$14:$C$105,3,0)</f>
        <v>2800</v>
      </c>
      <c r="E50" s="9">
        <f>VLOOKUP($A50,'[2]MOD 2019 MES A MES'!$A$13:$AB$105,VLOOKUP($E$7,[2]Datos!$A$3:$C$14,2,0),0)</f>
        <v>900</v>
      </c>
      <c r="F50" s="7">
        <f>+[1]FEBRERO!H50</f>
        <v>201.78</v>
      </c>
      <c r="G50" s="8">
        <f>+'[1]EJECUCION 2019'!F44</f>
        <v>138.22999999999999</v>
      </c>
      <c r="H50" s="7">
        <f>+F50+G50</f>
        <v>340.01</v>
      </c>
      <c r="I50" s="7">
        <f>IFERROR(ROUND(H50/E50,4)*100,0)</f>
        <v>37.78</v>
      </c>
      <c r="J50" s="6">
        <f>+E50-H50</f>
        <v>559.99</v>
      </c>
      <c r="K50" s="6">
        <f>+D50-H50</f>
        <v>2459.9899999999998</v>
      </c>
    </row>
    <row r="51" spans="1:11" s="19" customFormat="1" x14ac:dyDescent="0.2">
      <c r="A51" s="14" t="s">
        <v>18</v>
      </c>
      <c r="B51" s="14" t="s">
        <v>17</v>
      </c>
      <c r="C51" s="13">
        <f>SUM(C52:C54)</f>
        <v>218800</v>
      </c>
      <c r="D51" s="13">
        <f>SUM(D52:D54)</f>
        <v>291300</v>
      </c>
      <c r="E51" s="13">
        <f>SUM(E52:E54)</f>
        <v>150701</v>
      </c>
      <c r="F51" s="13">
        <f>SUM(F52:F54)</f>
        <v>4273.45</v>
      </c>
      <c r="G51" s="13">
        <f>SUM(G52:G54)</f>
        <v>0</v>
      </c>
      <c r="H51" s="13">
        <f>SUM(H52:H54)</f>
        <v>4273.45</v>
      </c>
      <c r="I51" s="13">
        <f>IFERROR(ROUND(H51/E51,4)*100,0)</f>
        <v>2.8400000000000003</v>
      </c>
      <c r="J51" s="13">
        <f>SUM(J52:J54)</f>
        <v>146427.54999999999</v>
      </c>
      <c r="K51" s="13">
        <f>SUM(K52:K54)</f>
        <v>287026.55</v>
      </c>
    </row>
    <row r="52" spans="1:11" x14ac:dyDescent="0.2">
      <c r="A52" s="18" t="s">
        <v>16</v>
      </c>
      <c r="B52" s="11" t="s">
        <v>15</v>
      </c>
      <c r="C52" s="9">
        <v>2800</v>
      </c>
      <c r="D52" s="9">
        <f>VLOOKUP($A52,'[1]MOD 2019 MES A MES'!$A$14:$C$105,3,0)</f>
        <v>2800</v>
      </c>
      <c r="E52" s="9">
        <f>VLOOKUP($A52,'[2]MOD 2019 MES A MES'!$A$13:$AB$105,VLOOKUP($E$7,[2]Datos!$A$3:$C$14,2,0),0)</f>
        <v>700</v>
      </c>
      <c r="F52" s="7">
        <f>+[1]FEBRERO!H52</f>
        <v>0</v>
      </c>
      <c r="G52" s="8">
        <f>+'[1]EJECUCION 2019'!F45</f>
        <v>0</v>
      </c>
      <c r="H52" s="7">
        <f>+F52+G52</f>
        <v>0</v>
      </c>
      <c r="I52" s="7">
        <f>IFERROR(ROUND(H52/E52,4)*100,0)</f>
        <v>0</v>
      </c>
      <c r="J52" s="6">
        <f>+E52-H52</f>
        <v>700</v>
      </c>
      <c r="K52" s="6">
        <f>+D52-H52</f>
        <v>2800</v>
      </c>
    </row>
    <row r="53" spans="1:11" x14ac:dyDescent="0.2">
      <c r="A53" s="12" t="s">
        <v>14</v>
      </c>
      <c r="B53" s="11" t="s">
        <v>13</v>
      </c>
      <c r="C53" s="9">
        <v>66000</v>
      </c>
      <c r="D53" s="9">
        <f>VLOOKUP($A53,'[1]MOD 2019 MES A MES'!$A$14:$C$105,3,0)</f>
        <v>54500</v>
      </c>
      <c r="E53" s="9">
        <f>VLOOKUP($A53,'[2]MOD 2019 MES A MES'!$A$13:$AB$105,VLOOKUP($E$7,[2]Datos!$A$3:$C$14,2,0),0)</f>
        <v>16000</v>
      </c>
      <c r="F53" s="7">
        <f>+[1]FEBRERO!H53</f>
        <v>0</v>
      </c>
      <c r="G53" s="8">
        <f>+'[1]EJECUCION 2019'!F46</f>
        <v>0</v>
      </c>
      <c r="H53" s="7">
        <f>+F53+G53</f>
        <v>0</v>
      </c>
      <c r="I53" s="7">
        <f>IFERROR(ROUND(H53/E53,4)*100,0)</f>
        <v>0</v>
      </c>
      <c r="J53" s="6">
        <f>+E53-H53</f>
        <v>16000</v>
      </c>
      <c r="K53" s="6">
        <f>+D53-H53</f>
        <v>54500</v>
      </c>
    </row>
    <row r="54" spans="1:11" x14ac:dyDescent="0.2">
      <c r="A54" s="12" t="s">
        <v>12</v>
      </c>
      <c r="B54" s="11" t="s">
        <v>11</v>
      </c>
      <c r="C54" s="9">
        <v>150000</v>
      </c>
      <c r="D54" s="9">
        <f>VLOOKUP($A54,'[1]MOD 2019 MES A MES'!$A$14:$C$105,3,0)</f>
        <v>234000</v>
      </c>
      <c r="E54" s="9">
        <f>VLOOKUP($A54,'[2]MOD 2019 MES A MES'!$A$13:$AB$105,VLOOKUP($E$7,[2]Datos!$A$3:$C$14,2,0),0)</f>
        <v>134001</v>
      </c>
      <c r="F54" s="7">
        <f>+[1]FEBRERO!H54</f>
        <v>4273.45</v>
      </c>
      <c r="G54" s="8">
        <f>+'[1]EJECUCION 2019'!F47</f>
        <v>0</v>
      </c>
      <c r="H54" s="7">
        <f>+F54+G54</f>
        <v>4273.45</v>
      </c>
      <c r="I54" s="7">
        <f>IFERROR(ROUND(H54/E54,4)*100,0)</f>
        <v>3.19</v>
      </c>
      <c r="J54" s="6">
        <f>+E54-H54</f>
        <v>129727.55</v>
      </c>
      <c r="K54" s="6">
        <f>+D54-H54</f>
        <v>229726.55</v>
      </c>
    </row>
    <row r="55" spans="1:11" x14ac:dyDescent="0.2">
      <c r="A55" s="14" t="s">
        <v>10</v>
      </c>
      <c r="B55" s="14" t="s">
        <v>9</v>
      </c>
      <c r="C55" s="13">
        <f>SUM(C56:C58)</f>
        <v>127600</v>
      </c>
      <c r="D55" s="13">
        <f>SUM(D56:D58)</f>
        <v>143600</v>
      </c>
      <c r="E55" s="13">
        <f>SUM(E56:E58)</f>
        <v>66100</v>
      </c>
      <c r="F55" s="13">
        <f>SUM(F56:F58)</f>
        <v>1464</v>
      </c>
      <c r="G55" s="13">
        <f>SUM(G56:G58)</f>
        <v>60532</v>
      </c>
      <c r="H55" s="13">
        <f>SUM(H56:H58)</f>
        <v>61996</v>
      </c>
      <c r="I55" s="13">
        <f>IFERROR(ROUND(H55/E55,4)*100,0)</f>
        <v>93.789999999999992</v>
      </c>
      <c r="J55" s="13">
        <f>SUM(J56:J58)</f>
        <v>4104</v>
      </c>
      <c r="K55" s="13">
        <f>SUM(K56:K58)</f>
        <v>81604</v>
      </c>
    </row>
    <row r="56" spans="1:11" x14ac:dyDescent="0.2">
      <c r="A56" s="12" t="s">
        <v>8</v>
      </c>
      <c r="B56" s="11" t="s">
        <v>7</v>
      </c>
      <c r="C56" s="9">
        <v>6000</v>
      </c>
      <c r="D56" s="9">
        <f>VLOOKUP($A56,'[1]MOD 2019 MES A MES'!$A$14:$C$105,3,0)</f>
        <v>6000</v>
      </c>
      <c r="E56" s="9">
        <f>VLOOKUP($A56,'[2]MOD 2019 MES A MES'!$A$13:$AB$105,VLOOKUP($E$7,[2]Datos!$A$3:$C$14,2,0),0)</f>
        <v>1500</v>
      </c>
      <c r="F56" s="7">
        <f>+[1]FEBRERO!H56</f>
        <v>0</v>
      </c>
      <c r="G56" s="8">
        <f>+'[1]EJECUCION 2019'!F48</f>
        <v>0</v>
      </c>
      <c r="H56" s="7">
        <f>+F56+G56</f>
        <v>0</v>
      </c>
      <c r="I56" s="7">
        <f>IFERROR(ROUND(H56/E56,4)*100,0)</f>
        <v>0</v>
      </c>
      <c r="J56" s="6">
        <f>+E56-H56</f>
        <v>1500</v>
      </c>
      <c r="K56" s="6">
        <f>+D56-H56</f>
        <v>6000</v>
      </c>
    </row>
    <row r="57" spans="1:11" x14ac:dyDescent="0.2">
      <c r="A57" s="12" t="s">
        <v>6</v>
      </c>
      <c r="B57" s="11" t="s">
        <v>5</v>
      </c>
      <c r="C57" s="9">
        <v>54400</v>
      </c>
      <c r="D57" s="9">
        <f>VLOOKUP($A57,'[1]MOD 2019 MES A MES'!$A$14:$C$105,3,0)</f>
        <v>39400</v>
      </c>
      <c r="E57" s="9">
        <f>VLOOKUP($A57,'[2]MOD 2019 MES A MES'!$A$13:$AB$105,VLOOKUP($E$7,[2]Datos!$A$3:$C$14,2,0),0)</f>
        <v>0</v>
      </c>
      <c r="F57" s="7">
        <f>+[1]FEBRERO!H57</f>
        <v>400</v>
      </c>
      <c r="G57" s="8">
        <f>+'[1]EJECUCION 2019'!F49</f>
        <v>0</v>
      </c>
      <c r="H57" s="7">
        <f>+F57+G57</f>
        <v>400</v>
      </c>
      <c r="I57" s="7">
        <f>IFERROR(ROUND(H57/E57,4)*100,0)</f>
        <v>0</v>
      </c>
      <c r="J57" s="6">
        <f>+E57-H57</f>
        <v>-400</v>
      </c>
      <c r="K57" s="6">
        <f>+D57-H57</f>
        <v>39000</v>
      </c>
    </row>
    <row r="58" spans="1:11" x14ac:dyDescent="0.2">
      <c r="A58" s="17" t="s">
        <v>4</v>
      </c>
      <c r="B58" s="16" t="s">
        <v>3</v>
      </c>
      <c r="C58" s="15">
        <v>67200</v>
      </c>
      <c r="D58" s="9">
        <f>VLOOKUP($A58,'[1]MOD 2019 MES A MES'!$A$14:$C$105,3,0)</f>
        <v>98200</v>
      </c>
      <c r="E58" s="9">
        <f>VLOOKUP($A58,'[2]MOD 2019 MES A MES'!$A$13:$AB$105,VLOOKUP($E$7,[2]Datos!$A$3:$C$14,2,0),0)</f>
        <v>64600</v>
      </c>
      <c r="F58" s="7">
        <f>+[1]FEBRERO!H58</f>
        <v>1064</v>
      </c>
      <c r="G58" s="8">
        <f>+'[1]EJECUCION 2019'!F50</f>
        <v>60532</v>
      </c>
      <c r="H58" s="7">
        <f>+F58+G58</f>
        <v>61596</v>
      </c>
      <c r="I58" s="7">
        <f>IFERROR(ROUND(H58/E58,4)*100,0)</f>
        <v>95.35</v>
      </c>
      <c r="J58" s="6">
        <f>+E58-H58</f>
        <v>3004</v>
      </c>
      <c r="K58" s="6">
        <f>+D58-H58</f>
        <v>36604</v>
      </c>
    </row>
    <row r="59" spans="1:11" hidden="1" x14ac:dyDescent="0.2">
      <c r="A59" s="14">
        <v>9</v>
      </c>
      <c r="B59" s="14" t="s">
        <v>2</v>
      </c>
      <c r="C59" s="13">
        <f>+C60</f>
        <v>0</v>
      </c>
      <c r="D59" s="13">
        <f>+D60</f>
        <v>0</v>
      </c>
      <c r="E59" s="13">
        <f>+E60</f>
        <v>0</v>
      </c>
      <c r="F59" s="13">
        <f>+F60</f>
        <v>0</v>
      </c>
      <c r="G59" s="13">
        <f>+G60</f>
        <v>0</v>
      </c>
      <c r="H59" s="13">
        <f>+H60</f>
        <v>0</v>
      </c>
      <c r="I59" s="13">
        <f>IFERROR(ROUND(H59/E59,4)*100,0)</f>
        <v>0</v>
      </c>
      <c r="J59" s="13">
        <f>+J60</f>
        <v>0</v>
      </c>
      <c r="K59" s="13">
        <f>+K60</f>
        <v>0</v>
      </c>
    </row>
    <row r="60" spans="1:11" hidden="1" x14ac:dyDescent="0.2">
      <c r="A60" s="12" t="s">
        <v>1</v>
      </c>
      <c r="B60" s="11" t="s">
        <v>0</v>
      </c>
      <c r="C60" s="9">
        <v>0</v>
      </c>
      <c r="D60" s="10"/>
      <c r="E60" s="9"/>
      <c r="F60" s="7">
        <v>0</v>
      </c>
      <c r="G60" s="8">
        <v>0</v>
      </c>
      <c r="H60" s="7">
        <f>+F60+G60</f>
        <v>0</v>
      </c>
      <c r="I60" s="7">
        <f>IFERROR(ROUND(H60/E60,4)*100,0)</f>
        <v>0</v>
      </c>
      <c r="J60" s="6">
        <f>+E60-H60</f>
        <v>0</v>
      </c>
      <c r="K60" s="6">
        <f>+D60-H60</f>
        <v>0</v>
      </c>
    </row>
    <row r="66" spans="2:9" x14ac:dyDescent="0.2">
      <c r="B66" s="5"/>
      <c r="D66" s="3"/>
      <c r="E66" s="4"/>
      <c r="I66" s="4"/>
    </row>
    <row r="67" spans="2:9" x14ac:dyDescent="0.2">
      <c r="D67" s="3"/>
      <c r="I67" s="2"/>
    </row>
    <row r="68" spans="2:9" x14ac:dyDescent="0.2">
      <c r="D68" s="3"/>
      <c r="I68" s="2"/>
    </row>
    <row r="69" spans="2:9" x14ac:dyDescent="0.2">
      <c r="D69" s="3"/>
      <c r="E69" s="2"/>
      <c r="H69" s="2"/>
      <c r="I69" s="2"/>
    </row>
    <row r="70" spans="2:9" x14ac:dyDescent="0.2">
      <c r="D70" s="3"/>
      <c r="E70" s="2"/>
      <c r="H70" s="2"/>
      <c r="I70" s="2"/>
    </row>
  </sheetData>
  <mergeCells count="7">
    <mergeCell ref="A9:B9"/>
    <mergeCell ref="A1:K1"/>
    <mergeCell ref="A2:K2"/>
    <mergeCell ref="A3:K3"/>
    <mergeCell ref="A4:K4"/>
    <mergeCell ref="A5:K5"/>
    <mergeCell ref="A6:K6"/>
  </mergeCells>
  <printOptions horizontalCentered="1"/>
  <pageMargins left="0.25" right="0.25" top="0.75" bottom="0.75" header="0.3" footer="0.3"/>
  <pageSetup paperSize="5" scale="80" orientation="landscape" r:id="rId1"/>
  <headerFooter>
    <oddHeader>Page &amp;P of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Victor-IT</dc:creator>
  <cp:lastModifiedBy>Victor-IT</cp:lastModifiedBy>
  <dcterms:created xsi:type="dcterms:W3CDTF">2019-04-12T13:27:50Z</dcterms:created>
  <dcterms:modified xsi:type="dcterms:W3CDTF">2019-04-12T13:41:55Z</dcterms:modified>
</cp:coreProperties>
</file>